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pnl-klse" sheetId="1" r:id="rId1"/>
    <sheet name="bsheet" sheetId="2" r:id="rId2"/>
    <sheet name="Notes" sheetId="3" r:id="rId3"/>
  </sheets>
  <externalReferences>
    <externalReference r:id="rId6"/>
    <externalReference r:id="rId7"/>
  </externalReferences>
  <definedNames>
    <definedName name="DEFERRED_TAX">'[2]CBS'!$AB$70</definedName>
    <definedName name="_xlnm.Print_Titles" localSheetId="2">'Notes'!$1:$5</definedName>
    <definedName name="_xlnm.Print_Titles">$A$1:$A$1</definedName>
    <definedName name="TURNOVER">'[1]CPL'!$W$10</definedName>
  </definedNames>
  <calcPr fullCalcOnLoad="1"/>
</workbook>
</file>

<file path=xl/sharedStrings.xml><?xml version="1.0" encoding="utf-8"?>
<sst xmlns="http://schemas.openxmlformats.org/spreadsheetml/2006/main" count="284" uniqueCount="235">
  <si>
    <t>QUARTERLY REPORT</t>
  </si>
  <si>
    <t>Quarterly report on consolidated results for the financial quarter ended 31 March 2002</t>
  </si>
  <si>
    <t>The figure have not been audited</t>
  </si>
  <si>
    <t>CONSOLIDATED INCOME STATEMENT</t>
  </si>
  <si>
    <t>INDIVIDUAL PERIOD</t>
  </si>
  <si>
    <t>CUMULATIVE PERIOD</t>
  </si>
  <si>
    <t>Current Year</t>
  </si>
  <si>
    <t>Preceding Year</t>
  </si>
  <si>
    <t>Quarter</t>
  </si>
  <si>
    <t>Corresp. Quarter</t>
  </si>
  <si>
    <t>To Date</t>
  </si>
  <si>
    <t>Corresp. Period</t>
  </si>
  <si>
    <t>RM'000</t>
  </si>
  <si>
    <t>(a)</t>
  </si>
  <si>
    <t>Turnover</t>
  </si>
  <si>
    <t>(b)</t>
  </si>
  <si>
    <t>Investment Income</t>
  </si>
  <si>
    <t>(c)</t>
  </si>
  <si>
    <t>Other income including interest income</t>
  </si>
  <si>
    <t>Operating profit/(loss) before</t>
  </si>
  <si>
    <t>interest on borrowings, depreciation and</t>
  </si>
  <si>
    <t>amortisation, exceptional items, income tax,</t>
  </si>
  <si>
    <t>minority interests and extraordinary items</t>
  </si>
  <si>
    <t>Interest on borrowings</t>
  </si>
  <si>
    <t>Depreciation and amortisation</t>
  </si>
  <si>
    <t>(d)</t>
  </si>
  <si>
    <t>Exceptional items</t>
  </si>
  <si>
    <t>(e)</t>
  </si>
  <si>
    <t>Operating profit/(loss) after</t>
  </si>
  <si>
    <t>amortisation and exceptional items but before</t>
  </si>
  <si>
    <t xml:space="preserve">income tax, minority interests and </t>
  </si>
  <si>
    <t>extraordinary item.</t>
  </si>
  <si>
    <t>(f)</t>
  </si>
  <si>
    <t>Share in results of associated companies</t>
  </si>
  <si>
    <t>(g)</t>
  </si>
  <si>
    <t>Profit/(loss) before taxation, minority interests</t>
  </si>
  <si>
    <t>and extraordinary items</t>
  </si>
  <si>
    <t>(h)</t>
  </si>
  <si>
    <t>Taxation</t>
  </si>
  <si>
    <t>(i)</t>
  </si>
  <si>
    <t>(i)  Profit/(loss) after taxation</t>
  </si>
  <si>
    <t xml:space="preserve">     before deducting minority interest</t>
  </si>
  <si>
    <t>(ii) Minority interest</t>
  </si>
  <si>
    <t>(j)</t>
  </si>
  <si>
    <t>Profit / (loss) after taxation</t>
  </si>
  <si>
    <t>attributable to members of the company</t>
  </si>
  <si>
    <t>(k)</t>
  </si>
  <si>
    <t>(i)  Extraordinary items</t>
  </si>
  <si>
    <t>(ii)  Less minority interests</t>
  </si>
  <si>
    <t xml:space="preserve">(iii) Extraordinary items attributable to </t>
  </si>
  <si>
    <t xml:space="preserve">      members of the company</t>
  </si>
  <si>
    <t>(l)</t>
  </si>
  <si>
    <t>Profit/(loss) after taxation and extraordinary</t>
  </si>
  <si>
    <t>items attributable to members of the company</t>
  </si>
  <si>
    <t>deducting any provision for preference</t>
  </si>
  <si>
    <t>dividends, if any:-</t>
  </si>
  <si>
    <t>(i)  Basic (based on</t>
  </si>
  <si>
    <t>15.17 sen</t>
  </si>
  <si>
    <t>8.07 sen</t>
  </si>
  <si>
    <t>51.65 sen</t>
  </si>
  <si>
    <t>37.64 sen</t>
  </si>
  <si>
    <t xml:space="preserve">      ordinary shares) (sen)</t>
  </si>
  <si>
    <t>(ii) Fully diluted (based on</t>
  </si>
  <si>
    <t>14.96 sen</t>
  </si>
  <si>
    <t>7.47 sen</t>
  </si>
  <si>
    <t>46.88 sen</t>
  </si>
  <si>
    <t>33.90 sen</t>
  </si>
  <si>
    <t>MTD CAPITAL BHD (256187-T)</t>
  </si>
  <si>
    <t>QUARTERLY UNAUDITED RESULTS FOR THE PERIOD ENDED 31 MARCH 2002</t>
  </si>
  <si>
    <t xml:space="preserve">NOTES </t>
  </si>
  <si>
    <t>1. Accounting Principles</t>
  </si>
  <si>
    <t>The accounts of the Group were prepared using the same accounting policies, method of computation and basis of consolidation as those used during the preparation of the most recent annual financial statements.</t>
  </si>
  <si>
    <t>2. Exceptional Items</t>
  </si>
  <si>
    <t>There were no exceptional items for the financial period under review.</t>
  </si>
  <si>
    <t>3. Extraordinary Items</t>
  </si>
  <si>
    <t>Profit from the sale of an associate, Sunmate Properties Sdn Bhd amounted to RM0.8 million was recorded for the financial period under review.</t>
  </si>
  <si>
    <t>4. Taxation</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</si>
  <si>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</si>
  <si>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</si>
  <si>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</si>
  <si>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</si>
  <si>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</si>
  <si>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</si>
  <si>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</si>
  <si>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</si>
  <si>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</si>
  <si>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</si>
  <si>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 xml:space="preserve"> - Share of Associated Companies</t>
  </si>
  <si>
    <t xml:space="preserve"> - In respect of prior years</t>
  </si>
  <si>
    <t>The disproportionate tax charge of the Group for period under review is principally due to non-</t>
  </si>
  <si>
    <t>deductible of certain expenses.</t>
  </si>
  <si>
    <t>5. Profit on sale of Investment and /or Properties</t>
  </si>
  <si>
    <t>Refer to item (3) - extraordinary items.</t>
  </si>
  <si>
    <t>6. Quoted Securities</t>
  </si>
  <si>
    <t>(a) Total purchases and disposals of quoted securities for the current financial period ended 31 March 2002 are as below :</t>
  </si>
  <si>
    <t>Current Financial Quarter</t>
  </si>
  <si>
    <t>Financial Year Todate</t>
  </si>
  <si>
    <t>Total purchases</t>
  </si>
  <si>
    <t>Total disposals</t>
  </si>
  <si>
    <t>Gain disposals</t>
  </si>
  <si>
    <t>(b) As at 31.03.2002, value of investment in quoted shares and warrants:</t>
  </si>
  <si>
    <t>Associated Co.</t>
  </si>
  <si>
    <t>Others</t>
  </si>
  <si>
    <t>At Cost</t>
  </si>
  <si>
    <t>-</t>
  </si>
  <si>
    <t>(ii)</t>
  </si>
  <si>
    <t>At Book Value</t>
  </si>
  <si>
    <t>(iii)</t>
  </si>
  <si>
    <t xml:space="preserve">At Market Value </t>
  </si>
  <si>
    <t>7. Changes in the Composition of the Group</t>
  </si>
  <si>
    <t xml:space="preserve"> </t>
  </si>
  <si>
    <t>8. Status of Corporate Proposals Announced But Not Completed.</t>
  </si>
  <si>
    <t>A.  Dewina Berhad</t>
  </si>
  <si>
    <t>B.  Option Agreement</t>
  </si>
  <si>
    <t>The Option Agreement is entered into pursuant to the proposed placement approved by the shareholders of MTD on 28 March 2002.</t>
  </si>
  <si>
    <t>9. Changes in Share Capital</t>
  </si>
  <si>
    <t xml:space="preserve">There were issuance of Bond (Notes Islamic Facilities) amounting to RM250m and repayment of Syndicated Term Loan and </t>
  </si>
  <si>
    <t>Revolving Credit of RM186m and RM18m respectively.</t>
  </si>
  <si>
    <t>10. Group Borrowings and Debt Securities</t>
  </si>
  <si>
    <t>Total Group borrowings as at 31 March 2002 are as follows :-</t>
  </si>
  <si>
    <t xml:space="preserve">Denominated </t>
  </si>
  <si>
    <t>Ringgit</t>
  </si>
  <si>
    <t>in USD</t>
  </si>
  <si>
    <t>Equivalent</t>
  </si>
  <si>
    <t>USD'000</t>
  </si>
  <si>
    <t>LONG TERM    -   (Secured)</t>
  </si>
  <si>
    <t>SHORT TERM   -  (Secured)</t>
  </si>
  <si>
    <t xml:space="preserve">        -  (Unsecured)</t>
  </si>
  <si>
    <t>TOTAL BORROWINGS</t>
  </si>
  <si>
    <t>11. Contingent Liabilities</t>
  </si>
  <si>
    <t>Contingent liabilities of the Group as at 24 May  2002 comprises of</t>
  </si>
  <si>
    <t>Corporate Guarantee given to Third Parties by Subsidiary</t>
  </si>
  <si>
    <t xml:space="preserve">Corporate Guarantee given by the Company on behalf of the Subsidiaries            </t>
  </si>
  <si>
    <t>12. Off Balance Sheet Financial Instruments</t>
  </si>
  <si>
    <t>The Group does not have any financial instruments with off balance sheet risk as at 24 May 2002.</t>
  </si>
  <si>
    <t xml:space="preserve">13. Material Litigation  </t>
  </si>
  <si>
    <t>The financial impact to the Group from that litigation cannot be ascertained.</t>
  </si>
  <si>
    <t>14. Segmental Information (Cumulative Year-to-date)</t>
  </si>
  <si>
    <t>By Activities</t>
  </si>
  <si>
    <t>Assets</t>
  </si>
  <si>
    <t>Profit/(Loss)</t>
  </si>
  <si>
    <t>Employed</t>
  </si>
  <si>
    <t>Before Taxation</t>
  </si>
  <si>
    <t>Engineering and Construction</t>
  </si>
  <si>
    <t>Toll Collection</t>
  </si>
  <si>
    <t>Trading and Services</t>
  </si>
  <si>
    <t>Investment Holding</t>
  </si>
  <si>
    <t>Property Development</t>
  </si>
  <si>
    <t>Investment in Associates :</t>
  </si>
  <si>
    <t>Less : Financing Cost</t>
  </si>
  <si>
    <t>Less : Depreciation FA and Amortisation of Goodwill</t>
  </si>
  <si>
    <t>Associate company</t>
  </si>
  <si>
    <t>15. Material Changes in the Quarterly Results Compared to the Results of the Preceding Quarter.</t>
  </si>
  <si>
    <t>16. Review of Performance of the company and its principal subsidiaries.</t>
  </si>
  <si>
    <t>17. Seasonal of Cyclical Factors</t>
  </si>
  <si>
    <t>The business operations of the Group are not significantly affected by seasonal or cyclical factors.</t>
  </si>
  <si>
    <t>18. Current Year Prospects (including factors that are likely to influence the company’s prospects)</t>
  </si>
  <si>
    <t>19. Variance in Actual vs Forecasted Profit / Profit Guarantee Shortfall</t>
  </si>
  <si>
    <t>Not Applicable.</t>
  </si>
  <si>
    <t>20. Dividend</t>
  </si>
  <si>
    <t>For the financial year ended 31 March 2001, the Board of Directors are pleased to recommend a first and final dividend of 5.0 sen per share ( 2000: 4.0sen per share) less 28% tax subject to shareholders approval in the forthcoming Annual General Meeting.</t>
  </si>
  <si>
    <t>For the financial year ended 31 March 2002, the Board of Directors are pleased to recommend a first and final dividend of 8.0 sen per share (2001: 5.0sen per share) less 28% tax subject to shareholders approval in the forthcoming Annual General Meeting.</t>
  </si>
  <si>
    <t>21. Subsidiaries Companies</t>
  </si>
  <si>
    <t>Income Statement (RM'000)</t>
  </si>
  <si>
    <t>Net profit for the year as reported</t>
  </si>
  <si>
    <t>Interest capitalised during the year written-off</t>
  </si>
  <si>
    <t>Net profit for the year as adjusted</t>
  </si>
  <si>
    <t>Retained Profit (RM'000)</t>
  </si>
  <si>
    <t>Retained profits carried forward as reported</t>
  </si>
  <si>
    <t>Interest capitalised written off</t>
  </si>
  <si>
    <t>Retained profits carried forward as adjusted</t>
  </si>
  <si>
    <t>For the quarter under review, the financial results of a newly acquired subsidiary MetaCorp Bhd was added into the composition of the group and the  Company had disposed off the investment of an  associate company Sunmate Properties Sdn Bhd during the year.  The company has also incorporate new subsidiary i.e International MTD Capital (Mauritius) Pte Ltd during the financial period under review.</t>
  </si>
  <si>
    <t>Pursuant to the announcement dated 3 April 2001, 20 July 2001 and 7 January 2002 respectively, the company is pleased to announce that it has obtained shareholders' approval on its EGM which held on 28 March 2002 on the following resolutions :                                                                               . PROPOSED DISPOSAL OF MTD PRIME SDN BHD;                                                                                                                                              . PROPOSED CAPITAL REPAYMENT AND DISTRIBUTION ; AND                                                                                                                     . PROPOSED PLACEMENT</t>
  </si>
  <si>
    <t>On 16 April 2002, the company and Dewina (collectively referred as "Parties") have agreed to extend the effectiveness of the MTD Prime Definitive Agreement from 19 April 2002 to 30 June 2002, or such other date as the Parties may subsequently agree upon in writing.</t>
  </si>
  <si>
    <t>On 16 April 2002, Puncak Sabit Sdn Bhd ("Puncak Sabit"), a wholly owned subsidiary of the company has entered into a call option agreement ("Option Agreement") with a financial institution ("Financial Institution") to grant the Financial Institution an option to acquire from Puncak Sabit, 230, 000, 000 ordinary shares ("Option Shares") of RM1.00 each in Dewina to be held by Puncak Sabit pursuant to the disposal of the entire issued and paid up share capital of MTD Prime Sdn Bhd to Dewina at an price of RM1.10 per Option Share.</t>
  </si>
  <si>
    <t>The Call Option is exercisable by the Financial Institution only during the period commencing form the date of Option Share are first listed for trading on the Kuala Lumpur Stock Exchange ("First Listing Date") and ending on the day falling four (4) months from the First Listing Date.</t>
  </si>
  <si>
    <t>Except for the issuance of 174,000 ordinary shares of RM1 each pursuant to the Company’s Employees Share Option Scheme (ESOS) and the issuance of 6, 009, 253 ordinary shares of RM1 each pursuant to the conditional mandatory offer to acquire the ordinary share in the MetaCorp Bhd, there were no other issuance and repayment of debt and equity securities, shares buy backs, share cancellation, shares held as treasury shares during the financial period under review.</t>
  </si>
  <si>
    <t>On 5 February 2001, MTD had notified that it had appointed a legal counsel to defend a suit between Durabest Sdn Bhd vs MTD Realty Sdn Bhd and 3 others.  The suit was on the plaintiff contention that the share sales price was misrepresented by the defendants and the plaintiff claim for declaration to rescind the share sales agreement and consequential orders and relief thereof pursuant to the said declaration.  Appearance to take appropriate actions to defend the suit has been entered.</t>
  </si>
  <si>
    <t xml:space="preserve">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in Washington D.C., United States of America.  This arbitration request is initiated by the Claimants in accordance with rule 5(2) of the Institution rules of the ICSID. </t>
  </si>
  <si>
    <t>For the quarter under review, group turnover and pre-tax profit improved by 15.6% and 10.9% to RM142m and RM34.6m.  This is on the back of improved contribution from expressway, construction division and its association companies.  The addition of Metacorp as a subsidiary in the quarter contributed positively to the bottomline.</t>
  </si>
  <si>
    <t xml:space="preserve">For the year ending 31 March 2002, the group recorded an improvement of 39% and 65% in turnover and pre-tax profit to RM467.2m and RM87.6m respectively as compared to the corresponding period.  This is due to the overall improvement in all the key divisions like construction, expressway and associates.  Expressway division remained a key contributor to the group, largely due to favourable performance of Kuala Lumpur - Karak Highway and first time contribution form Metacorp, which became a subsidiary in the final quarter.  Associates contribution continued to improve on the back of increase in construction works and higher bookings of property sales. </t>
  </si>
  <si>
    <t>Barring unforeseen factors, the Board of Directors expects its performance in current year to remain favourable.  Construction and expressway division performance is expected to remain positive on the back of increase billings from its existing orderbook of RM1bn and full contribution from Metacorp's expressways.</t>
  </si>
  <si>
    <t>One of the subsidiary adopted the accounting policy to capitalise interest incurred on borrowings after completion of construction of a concession assets.  The continued capitalisation of interest incurred after completion of concession assets represent a departure from MASB 27 Borrowing Cost.  Had the MASB 27 been complied, the income statement and retained profits of the group will be follow:</t>
  </si>
  <si>
    <t>MTD CAPITAL BHD ( Company No : 256187 - T )</t>
  </si>
  <si>
    <t>BALANCE SHEET AS AT 31 MAR 2002</t>
  </si>
  <si>
    <t>Actual</t>
  </si>
  <si>
    <t>Audited</t>
  </si>
  <si>
    <t>MAR 2002</t>
  </si>
  <si>
    <t xml:space="preserve"> MAR 2001</t>
  </si>
  <si>
    <t xml:space="preserve"> SEPT 2000</t>
  </si>
  <si>
    <t xml:space="preserve"> MAR 2000</t>
  </si>
  <si>
    <t>Fixed Assets</t>
  </si>
  <si>
    <t>Intangible Assets</t>
  </si>
  <si>
    <t>Investment in Associated Companies</t>
  </si>
  <si>
    <t>Jointly controlled entity</t>
  </si>
  <si>
    <t>Other Investment</t>
  </si>
  <si>
    <t>Concession Asset</t>
  </si>
  <si>
    <t>Interest Equalisation Account</t>
  </si>
  <si>
    <t>Real Property Asset</t>
  </si>
  <si>
    <t>Goodwill On Consolidation</t>
  </si>
  <si>
    <t>Sinking Fund</t>
  </si>
  <si>
    <t>Current Assets</t>
  </si>
  <si>
    <t>Stocks</t>
  </si>
  <si>
    <t>Trade Debtors</t>
  </si>
  <si>
    <t>Other Debtors</t>
  </si>
  <si>
    <t>Amount due from  Associated Company</t>
  </si>
  <si>
    <t>Project Development Expenditure</t>
  </si>
  <si>
    <t>Deposits</t>
  </si>
  <si>
    <t>Cash and Bank Balance</t>
  </si>
  <si>
    <t>Current Liabilities</t>
  </si>
  <si>
    <t>Trade Creditors</t>
  </si>
  <si>
    <t>Other Creditors</t>
  </si>
  <si>
    <t>Short Term Borrowings</t>
  </si>
  <si>
    <t>Hire Purchase and Leasing Creditors</t>
  </si>
  <si>
    <t>Proposed Dividends</t>
  </si>
  <si>
    <t>Provision for Taxation</t>
  </si>
  <si>
    <t>Net Current Assets/ ( Current Liabilities )</t>
  </si>
  <si>
    <t>Deferred Income</t>
  </si>
  <si>
    <t>Long Term Liabilities</t>
  </si>
  <si>
    <t>Long Term Borrowings</t>
  </si>
  <si>
    <t>Redeemable Unsecured Bonds</t>
  </si>
  <si>
    <t>Deferred Taxation</t>
  </si>
  <si>
    <t>REPRESENTING</t>
  </si>
  <si>
    <t>Share Capital</t>
  </si>
  <si>
    <t>Reserves</t>
  </si>
  <si>
    <t>Share Premium</t>
  </si>
  <si>
    <t>Exchange Translation Reserves</t>
  </si>
  <si>
    <t>Capital Reserve</t>
  </si>
  <si>
    <t>Reserve on Consolidation</t>
  </si>
  <si>
    <t>Accumulated Profits</t>
  </si>
  <si>
    <t>Shareholders' Equity</t>
  </si>
  <si>
    <t>Minority Interest</t>
  </si>
  <si>
    <t>Net Tangible Asset Per Share</t>
  </si>
  <si>
    <t>Further to the earlier announcement on 2 July, 2001 on the arbitration request by wholly owned subsidiaries, MTD Equity Sdn Bhd and MTD Chile SA against the Republic of Chile in the International Centre for Settlement of Investment Disputes ("ICSID") in Washington D.C., USA, in connection with the disputes on our investment in Chile, the Company wishes to announce that it has been informed by the ICSID of the acceptance by all the arbitrators, Mr. Guillermo Aguilar Alvarvez, Mr. James H. Carter Jr. and Professor W. Micheal Reisman of their appointment and in accordance with the Arbitration Rules of the ICSID, the Tribunal is deemed to have been constituted and the proceeding to have begun.  The first conference of the arbitrators and legal counsels of both parties is scheduled on 29 May 2002, where the tribunal and legal counsels are to agree on the procedural issues of the arbitration.</t>
  </si>
  <si>
    <t xml:space="preserve">Earnings per share based on 2(l) above after </t>
  </si>
</sst>
</file>

<file path=xl/styles.xml><?xml version="1.0" encoding="utf-8"?>
<styleSheet xmlns="http://schemas.openxmlformats.org/spreadsheetml/2006/main">
  <numFmts count="1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hh:mm:ss\ AM/PM"/>
    <numFmt numFmtId="174" formatCode="&quot;RM&quot;#,##0_);\(&quot;RM&quot;#,##0\)"/>
    <numFmt numFmtId="175" formatCode="&quot;RM&quot;#,##0_);[Red]\(&quot;RM&quot;#,##0\)"/>
    <numFmt numFmtId="176" formatCode="&quot;RM&quot;#,##0.00_);\(&quot;RM&quot;#,##0.00\)"/>
    <numFmt numFmtId="177" formatCode="&quot;RM&quot;#,##0.00_);[Red]\(&quot;RM&quot;#,##0.00\)"/>
    <numFmt numFmtId="178" formatCode="_(&quot;RM&quot;* #,##0_);_(&quot;RM&quot;* \(#,##0\);_(&quot;RM&quot;* &quot;-&quot;_);_(@_)"/>
    <numFmt numFmtId="179" formatCode="_(&quot;RM&quot;* #,##0.00_);_(&quot;RM&quot;* \(#,##0.00\);_(&quot;RM&quot;* &quot;-&quot;??_);_(@_)"/>
    <numFmt numFmtId="180" formatCode="#,##0.0000_);\(#,##0.0000\)"/>
    <numFmt numFmtId="181" formatCode="hh:mm:ss\ AM/PM_)"/>
    <numFmt numFmtId="182" formatCode="dd\-mmm\-yy_)"/>
    <numFmt numFmtId="183" formatCode="0_)"/>
    <numFmt numFmtId="184" formatCode="mm/dd/yy_)"/>
    <numFmt numFmtId="185" formatCode="hh:mm_)"/>
    <numFmt numFmtId="186" formatCode="#,##0.00000_);\(#,##0.00000\)"/>
    <numFmt numFmtId="187" formatCode="#,##0.000_);\(#,##0.000\)"/>
    <numFmt numFmtId="188" formatCode="#,##0.0_);\(#,##0.0\)"/>
    <numFmt numFmtId="189" formatCode="_(* #,##0.0_);_(* \(#,##0.0\);_(* &quot;-&quot;??_);_(@_)"/>
    <numFmt numFmtId="190" formatCode="_(* #,##0_);_(* \(#,##0\);_(* &quot;-&quot;??_);_(@_)"/>
    <numFmt numFmtId="191" formatCode="#,##0.000"/>
    <numFmt numFmtId="192" formatCode="mm/dd/yy"/>
    <numFmt numFmtId="193" formatCode="m/d/yy\ h:mm\ AM/PM"/>
    <numFmt numFmtId="194" formatCode="0.0%"/>
    <numFmt numFmtId="195" formatCode="#,##0.0_);[Red]\(#,##0.0\)"/>
    <numFmt numFmtId="196" formatCode="_(* #,##0.000_);_(* \(#,##0.000\);_(* &quot;-&quot;??_);_(@_)"/>
    <numFmt numFmtId="197" formatCode="_(* #,##0.0000_);_(* \(#,##0.0000\);_(* &quot;-&quot;??_);_(@_)"/>
    <numFmt numFmtId="198" formatCode="0.000"/>
    <numFmt numFmtId="199" formatCode="&quot;RM&quot;#,##0.000_);\(&quot;RM&quot;#,##0.000\)"/>
    <numFmt numFmtId="200" formatCode="&quot;RM&quot;#,##0.0000_);\(&quot;RM&quot;#,##0.0000\)"/>
    <numFmt numFmtId="201" formatCode="0.0"/>
    <numFmt numFmtId="202" formatCode="0.000%"/>
    <numFmt numFmtId="203" formatCode="_(* #,##0.00000_);_(* \(#,##0.00000\);_(* &quot;-&quot;??_);_(@_)"/>
    <numFmt numFmtId="204" formatCode="hh:mm\ AM/PM"/>
    <numFmt numFmtId="205" formatCode="0.000%;[Red]\-0.000%"/>
    <numFmt numFmtId="206" formatCode="0.00000%;[Red]\-0.00000%"/>
    <numFmt numFmtId="207" formatCode="#,##0.00000;[Red]\-#,##0.00000"/>
    <numFmt numFmtId="208" formatCode="#,##0.000;[Red]\-#,##0.000"/>
    <numFmt numFmtId="209" formatCode="0.00%;[Red]\-0.00%"/>
    <numFmt numFmtId="210" formatCode="0.0000%;[Red]\-0.0000%"/>
    <numFmt numFmtId="211" formatCode="hh:mm\ AM/PM_)"/>
    <numFmt numFmtId="212" formatCode="0.00000%"/>
    <numFmt numFmtId="213" formatCode="0.0000%"/>
    <numFmt numFmtId="214" formatCode="mmmm\ d\,\ yyyy"/>
    <numFmt numFmtId="215" formatCode="d/mmm"/>
    <numFmt numFmtId="216" formatCode="#,##0.0"/>
    <numFmt numFmtId="217" formatCode="&quot;RM&quot;#,##0;[Red]&quot;RM&quot;#,##0"/>
    <numFmt numFmtId="218" formatCode="#,##0.000000_);\(#,##0.000000\)"/>
    <numFmt numFmtId="219" formatCode="#,##0.0000000_);\(#,##0.0000000\)"/>
    <numFmt numFmtId="220" formatCode="#,##0.00000000_);\(#,##0.00000000\)"/>
    <numFmt numFmtId="221" formatCode="#,##0.000000000_);\(#,##0.000000000\)"/>
    <numFmt numFmtId="222" formatCode="#,##0.0000000000_);\(#,##0.0000000000\)"/>
    <numFmt numFmtId="223" formatCode="_(* #,##0.0_);_(* \(#,##0.0\);_(* &quot;-&quot;?_);_(@_)"/>
    <numFmt numFmtId="224" formatCode="0.000000"/>
    <numFmt numFmtId="225" formatCode="0.00000"/>
    <numFmt numFmtId="226" formatCode="0.0000"/>
    <numFmt numFmtId="227" formatCode="&quot;RM&quot;#,##0.0_);[Red]\(&quot;RM&quot;#,##0.0\)"/>
    <numFmt numFmtId="228" formatCode="[$$-C09]#,##0.00"/>
    <numFmt numFmtId="229" formatCode="[$$-C09]#,##0.0"/>
    <numFmt numFmtId="230" formatCode="[$$-C09]#,##0"/>
    <numFmt numFmtId="231" formatCode="_(* #,##0.000000_);_(* \(#,##0.000000\);_(* &quot;-&quot;??_);_(@_)"/>
    <numFmt numFmtId="232" formatCode="0.00_);\(0.00\)"/>
    <numFmt numFmtId="233" formatCode="0.0_);\(0.0\)"/>
    <numFmt numFmtId="234" formatCode="&quot;RM&quot;#,##0.000_);[Red]\(&quot;RM&quot;#,##0.000\)"/>
    <numFmt numFmtId="235" formatCode="&quot;RM&quot;#,##0.0000_);[Red]\(&quot;RM&quot;#,##0.0000\)"/>
    <numFmt numFmtId="236" formatCode="&quot;RM&quot;#,##0.00000_);[Red]\(&quot;RM&quot;#,##0.00000\)"/>
    <numFmt numFmtId="237" formatCode="&quot;RM&quot;#,##0.000000_);[Red]\(&quot;RM&quot;#,##0.000000\)"/>
    <numFmt numFmtId="238" formatCode="&quot;RM&quot;#,##0.0000000_);[Red]\(&quot;RM&quot;#,##0.0000000\)"/>
    <numFmt numFmtId="239" formatCode="0_);\(0\)"/>
    <numFmt numFmtId="240" formatCode="&quot;RM&quot;#,##0.0;[Red]\-&quot;RM&quot;#,##0.0"/>
    <numFmt numFmtId="241" formatCode="&quot;RM&quot;#,##0.0;\-&quot;RM&quot;#,##0.0"/>
    <numFmt numFmtId="242" formatCode="0.0_);[Red]\(0.0\)"/>
    <numFmt numFmtId="243" formatCode="_(* #,##0.000_);_(* \(#,##0.000\);_(* &quot;-&quot;???_);_(@_)"/>
    <numFmt numFmtId="244" formatCode="_(* #,##0.0000_);_(* \(#,##0.0000\);_(* &quot;-&quot;????_);_(@_)"/>
    <numFmt numFmtId="245" formatCode="_(* #,##0.000_);_(* \(#,##0.000\);_(* &quot;-&quot;????_);_(@_)"/>
    <numFmt numFmtId="246" formatCode="_(* #,##0.00_);_(* \(#,##0.00\);_(* &quot;-&quot;????_);_(@_)"/>
    <numFmt numFmtId="247" formatCode="_(* #,##0.0_);_(* \(#,##0.0\);_(* &quot;-&quot;????_);_(@_)"/>
    <numFmt numFmtId="248" formatCode="_(* #,##0_);_(* \(#,##0\);_(* &quot;-&quot;????_);_(@_)"/>
    <numFmt numFmtId="249" formatCode="_(* #,##0.00_);_(* \(#,##0.00\);_(* &quot;-&quot;???_);_(@_)"/>
    <numFmt numFmtId="250" formatCode="_(* #,##0.0_);_(* \(#,##0.0\);_(* &quot;-&quot;???_);_(@_)"/>
    <numFmt numFmtId="251" formatCode="#,##0.000_);[Red]\(#,##0.000\)"/>
    <numFmt numFmtId="252" formatCode="_(* #,##0_);_(* \(#,##0\);_(* &quot;-&quot;???_);_(@_)"/>
    <numFmt numFmtId="253" formatCode="_(* #,##0.00000_);_(* \(#,##0.00000\);_(* &quot;-&quot;?????_);_(@_)"/>
    <numFmt numFmtId="254" formatCode="#,##0.0000_);[Red]\(#,##0.0000\)"/>
    <numFmt numFmtId="255" formatCode="_(* #,##0.000000_);_(* \(#,##0.000000\);_(* &quot;-&quot;??????_);_(@_)"/>
    <numFmt numFmtId="256" formatCode="_(* #,##0.0000_);_(* \(#,##0.0000\);_(* &quot;-&quot;?????_);_(@_)"/>
    <numFmt numFmtId="257" formatCode="_(* #,##0.000_);_(* \(#,##0.000\);_(* &quot;-&quot;?????_);_(@_)"/>
    <numFmt numFmtId="258" formatCode="_(* #,##0.00_);_(* \(#,##0.00\);_(* &quot;-&quot;?????_);_(@_)"/>
    <numFmt numFmtId="259" formatCode="_(* #,##0.0_);_(* \(#,##0.0\);_(* &quot;-&quot;?????_);_(@_)"/>
    <numFmt numFmtId="260" formatCode="0.00000000000000"/>
    <numFmt numFmtId="261" formatCode="0.0000000000000"/>
    <numFmt numFmtId="262" formatCode="0.000000000000"/>
    <numFmt numFmtId="263" formatCode="0.00000000000"/>
    <numFmt numFmtId="264" formatCode="0.0000000000"/>
    <numFmt numFmtId="265" formatCode="0.000000000"/>
    <numFmt numFmtId="266" formatCode="0.00000000"/>
    <numFmt numFmtId="267" formatCode="0.0000000"/>
  </numFmts>
  <fonts count="16">
    <font>
      <sz val="12"/>
      <name val="Arial"/>
      <family val="0"/>
    </font>
    <font>
      <b/>
      <sz val="10"/>
      <name val="Arial"/>
      <family val="0"/>
    </font>
    <font>
      <i/>
      <sz val="10"/>
      <name val="Arial"/>
      <family val="0"/>
    </font>
    <font>
      <b/>
      <i/>
      <sz val="10"/>
      <name val="Arial"/>
      <family val="0"/>
    </font>
    <font>
      <sz val="10"/>
      <name val="Arial"/>
      <family val="0"/>
    </font>
    <font>
      <sz val="12"/>
      <name val="Times New Roman"/>
      <family val="0"/>
    </font>
    <font>
      <b/>
      <sz val="18"/>
      <name val="Times New Roman"/>
      <family val="1"/>
    </font>
    <font>
      <sz val="10"/>
      <name val="Times New Roman"/>
      <family val="1"/>
    </font>
    <font>
      <b/>
      <sz val="10"/>
      <color indexed="10"/>
      <name val="Times New Roman"/>
      <family val="1"/>
    </font>
    <font>
      <b/>
      <sz val="14"/>
      <name val="Times New Roman"/>
      <family val="1"/>
    </font>
    <font>
      <b/>
      <sz val="10"/>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b/>
      <sz val="10"/>
      <color indexed="9"/>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thin"/>
    </border>
    <border>
      <left>
        <color indexed="63"/>
      </left>
      <right>
        <color indexed="63"/>
      </right>
      <top style="thin"/>
      <bottom>
        <color indexed="63"/>
      </bottom>
    </border>
    <border>
      <left>
        <color indexed="24"/>
      </left>
      <right>
        <color indexed="24"/>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3" fontId="5"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05">
    <xf numFmtId="0" fontId="0" fillId="0" borderId="0" xfId="0" applyAlignment="1">
      <alignment/>
    </xf>
    <xf numFmtId="0" fontId="6" fillId="0" borderId="0" xfId="28" applyFont="1">
      <alignment/>
      <protection/>
    </xf>
    <xf numFmtId="0" fontId="7" fillId="0" borderId="0" xfId="28" applyFont="1">
      <alignment/>
      <protection/>
    </xf>
    <xf numFmtId="0" fontId="0" fillId="0" borderId="0" xfId="28">
      <alignment/>
      <protection/>
    </xf>
    <xf numFmtId="0" fontId="5" fillId="0" borderId="0" xfId="28" applyFont="1">
      <alignment/>
      <protection/>
    </xf>
    <xf numFmtId="0" fontId="8" fillId="0" borderId="0" xfId="28" applyFont="1">
      <alignment/>
      <protection/>
    </xf>
    <xf numFmtId="0" fontId="9" fillId="0" borderId="0" xfId="28" applyFont="1">
      <alignment/>
      <protection/>
    </xf>
    <xf numFmtId="0" fontId="7" fillId="0" borderId="0" xfId="28" applyFont="1" applyAlignment="1">
      <alignment horizontal="center"/>
      <protection/>
    </xf>
    <xf numFmtId="0" fontId="7" fillId="0" borderId="0" xfId="28" applyFont="1" applyFill="1" applyAlignment="1">
      <alignment horizontal="center"/>
      <protection/>
    </xf>
    <xf numFmtId="15" fontId="10" fillId="0" borderId="0" xfId="28" applyNumberFormat="1" applyFont="1" applyAlignment="1">
      <alignment horizontal="center"/>
      <protection/>
    </xf>
    <xf numFmtId="15" fontId="10" fillId="0" borderId="0" xfId="28" applyNumberFormat="1" applyFont="1" applyFill="1" applyAlignment="1">
      <alignment horizontal="center"/>
      <protection/>
    </xf>
    <xf numFmtId="15" fontId="7" fillId="0" borderId="0" xfId="28" applyNumberFormat="1" applyFont="1" applyAlignment="1">
      <alignment horizontal="center"/>
      <protection/>
    </xf>
    <xf numFmtId="190" fontId="7" fillId="0" borderId="0" xfId="15" applyNumberFormat="1" applyFont="1" applyAlignment="1">
      <alignment/>
    </xf>
    <xf numFmtId="190" fontId="7" fillId="0" borderId="0" xfId="15" applyNumberFormat="1" applyFont="1" applyFill="1" applyAlignment="1">
      <alignment/>
    </xf>
    <xf numFmtId="190" fontId="7" fillId="0" borderId="0" xfId="15" applyNumberFormat="1" applyFont="1" applyAlignment="1">
      <alignment horizontal="center"/>
    </xf>
    <xf numFmtId="190" fontId="7" fillId="0" borderId="0" xfId="28" applyNumberFormat="1" applyFont="1" applyFill="1">
      <alignment/>
      <protection/>
    </xf>
    <xf numFmtId="190" fontId="7" fillId="0" borderId="0" xfId="28" applyNumberFormat="1" applyFont="1">
      <alignment/>
      <protection/>
    </xf>
    <xf numFmtId="171" fontId="7" fillId="0" borderId="0" xfId="15" applyNumberFormat="1" applyFont="1" applyAlignment="1">
      <alignment horizontal="right"/>
    </xf>
    <xf numFmtId="190" fontId="7" fillId="0" borderId="0" xfId="28" applyNumberFormat="1" applyFont="1" applyAlignment="1">
      <alignment horizontal="right"/>
      <protection/>
    </xf>
    <xf numFmtId="0" fontId="11" fillId="0" borderId="0" xfId="32" applyFont="1" applyFill="1">
      <alignment/>
      <protection/>
    </xf>
    <xf numFmtId="0" fontId="4" fillId="0" borderId="0" xfId="32" applyFill="1">
      <alignment/>
      <protection/>
    </xf>
    <xf numFmtId="0" fontId="12" fillId="0" borderId="0" xfId="32" applyFont="1" applyFill="1">
      <alignment/>
      <protection/>
    </xf>
    <xf numFmtId="0" fontId="13" fillId="0" borderId="0" xfId="32" applyFont="1" applyFill="1">
      <alignment/>
      <protection/>
    </xf>
    <xf numFmtId="0" fontId="7" fillId="0" borderId="0" xfId="32" applyFont="1" applyFill="1">
      <alignment/>
      <protection/>
    </xf>
    <xf numFmtId="0" fontId="10" fillId="0" borderId="0" xfId="32" applyFont="1" applyFill="1">
      <alignment/>
      <protection/>
    </xf>
    <xf numFmtId="0" fontId="7" fillId="0" borderId="0" xfId="32" applyFont="1" applyFill="1" applyAlignment="1">
      <alignment wrapText="1"/>
      <protection/>
    </xf>
    <xf numFmtId="0" fontId="7" fillId="0" borderId="0" xfId="32" applyFont="1" applyFill="1" applyAlignment="1">
      <alignment horizontal="center"/>
      <protection/>
    </xf>
    <xf numFmtId="0" fontId="14" fillId="0" borderId="0" xfId="32" applyFont="1" applyFill="1" applyAlignment="1">
      <alignment horizontal="center"/>
      <protection/>
    </xf>
    <xf numFmtId="190" fontId="7" fillId="0" borderId="0" xfId="15" applyNumberFormat="1" applyFont="1" applyFill="1" applyBorder="1" applyAlignment="1">
      <alignment/>
    </xf>
    <xf numFmtId="190" fontId="7" fillId="0" borderId="1" xfId="15" applyNumberFormat="1" applyFont="1" applyFill="1" applyBorder="1" applyAlignment="1">
      <alignment/>
    </xf>
    <xf numFmtId="0" fontId="7" fillId="0" borderId="0" xfId="32" applyFont="1" applyFill="1" applyBorder="1">
      <alignment/>
      <protection/>
    </xf>
    <xf numFmtId="0" fontId="7" fillId="0" borderId="0" xfId="32" applyFont="1" applyFill="1" applyAlignment="1">
      <alignment horizontal="centerContinuous"/>
      <protection/>
    </xf>
    <xf numFmtId="190" fontId="7" fillId="0" borderId="2" xfId="15" applyNumberFormat="1" applyFont="1" applyFill="1" applyBorder="1" applyAlignment="1">
      <alignment/>
    </xf>
    <xf numFmtId="190" fontId="7" fillId="0" borderId="3" xfId="15" applyNumberFormat="1" applyFont="1" applyFill="1" applyBorder="1" applyAlignment="1">
      <alignment/>
    </xf>
    <xf numFmtId="0" fontId="13" fillId="0" borderId="0" xfId="32" applyFont="1" applyFill="1" applyAlignment="1">
      <alignment horizontal="center"/>
      <protection/>
    </xf>
    <xf numFmtId="0" fontId="7" fillId="0" borderId="0" xfId="32" applyFont="1" applyFill="1" applyAlignment="1">
      <alignment horizontal="right"/>
      <protection/>
    </xf>
    <xf numFmtId="175" fontId="7" fillId="0" borderId="0" xfId="32" applyNumberFormat="1" applyFont="1" applyFill="1">
      <alignment/>
      <protection/>
    </xf>
    <xf numFmtId="175" fontId="7" fillId="0" borderId="0" xfId="32" applyNumberFormat="1" applyFont="1" applyFill="1" applyAlignment="1">
      <alignment horizontal="center"/>
      <protection/>
    </xf>
    <xf numFmtId="0" fontId="8" fillId="0" borderId="0" xfId="32" applyFont="1" applyFill="1">
      <alignment/>
      <protection/>
    </xf>
    <xf numFmtId="0" fontId="7" fillId="0" borderId="0" xfId="0" applyFont="1" applyFill="1" applyBorder="1" applyAlignment="1">
      <alignment wrapText="1"/>
    </xf>
    <xf numFmtId="0" fontId="0" fillId="0" borderId="0" xfId="0" applyBorder="1" applyAlignment="1">
      <alignment/>
    </xf>
    <xf numFmtId="3" fontId="7" fillId="0" borderId="0" xfId="32" applyNumberFormat="1" applyFont="1" applyFill="1">
      <alignment/>
      <protection/>
    </xf>
    <xf numFmtId="171" fontId="7" fillId="0" borderId="0" xfId="15" applyFont="1" applyFill="1" applyAlignment="1">
      <alignment/>
    </xf>
    <xf numFmtId="3" fontId="7" fillId="0" borderId="1" xfId="32" applyNumberFormat="1" applyFont="1" applyFill="1" applyBorder="1">
      <alignment/>
      <protection/>
    </xf>
    <xf numFmtId="190" fontId="7" fillId="0" borderId="0" xfId="15" applyNumberFormat="1" applyFont="1" applyFill="1" applyAlignment="1">
      <alignment horizontal="center"/>
    </xf>
    <xf numFmtId="190" fontId="7" fillId="0" borderId="1" xfId="32" applyNumberFormat="1" applyFont="1" applyFill="1" applyBorder="1">
      <alignment/>
      <protection/>
    </xf>
    <xf numFmtId="190" fontId="4" fillId="0" borderId="4" xfId="32" applyNumberFormat="1" applyFill="1" applyBorder="1">
      <alignment/>
      <protection/>
    </xf>
    <xf numFmtId="190" fontId="7" fillId="0" borderId="5" xfId="15" applyNumberFormat="1" applyFont="1" applyFill="1" applyBorder="1" applyAlignment="1">
      <alignment/>
    </xf>
    <xf numFmtId="0" fontId="4" fillId="0" borderId="0" xfId="32" applyFill="1" applyBorder="1">
      <alignment/>
      <protection/>
    </xf>
    <xf numFmtId="190" fontId="4" fillId="0" borderId="0" xfId="32" applyNumberFormat="1" applyFill="1" applyBorder="1">
      <alignment/>
      <protection/>
    </xf>
    <xf numFmtId="0" fontId="7" fillId="0" borderId="0" xfId="32" applyFont="1" applyFill="1" applyAlignment="1">
      <alignment vertical="center" wrapText="1"/>
      <protection/>
    </xf>
    <xf numFmtId="0" fontId="13" fillId="0" borderId="0" xfId="0" applyFont="1" applyFill="1" applyAlignment="1">
      <alignment/>
    </xf>
    <xf numFmtId="0" fontId="7" fillId="0" borderId="0" xfId="0" applyFont="1" applyFill="1" applyAlignment="1">
      <alignment/>
    </xf>
    <xf numFmtId="171" fontId="7" fillId="0" borderId="0" xfId="15" applyFont="1" applyFill="1" applyAlignment="1">
      <alignment/>
    </xf>
    <xf numFmtId="0" fontId="4" fillId="0" borderId="0" xfId="32" applyFont="1" applyFill="1">
      <alignment/>
      <protection/>
    </xf>
    <xf numFmtId="171" fontId="7" fillId="0" borderId="0" xfId="15" applyFont="1" applyFill="1" applyBorder="1" applyAlignment="1">
      <alignment/>
    </xf>
    <xf numFmtId="171" fontId="7" fillId="0" borderId="6" xfId="15" applyFont="1" applyFill="1" applyBorder="1" applyAlignment="1">
      <alignment/>
    </xf>
    <xf numFmtId="171" fontId="7" fillId="0" borderId="0" xfId="15" applyFont="1" applyFill="1" applyBorder="1" applyAlignment="1">
      <alignment/>
    </xf>
    <xf numFmtId="0" fontId="10" fillId="0" borderId="0" xfId="35" applyFont="1">
      <alignment/>
      <protection/>
    </xf>
    <xf numFmtId="0" fontId="10" fillId="0" borderId="0" xfId="35" applyFont="1" applyAlignment="1">
      <alignment horizontal="center"/>
      <protection/>
    </xf>
    <xf numFmtId="15" fontId="10" fillId="0" borderId="0" xfId="35" applyNumberFormat="1" applyFont="1" applyAlignment="1" quotePrefix="1">
      <alignment horizontal="center"/>
      <protection/>
    </xf>
    <xf numFmtId="15" fontId="10" fillId="0" borderId="0" xfId="35" applyNumberFormat="1" applyFont="1" applyAlignment="1">
      <alignment horizontal="center"/>
      <protection/>
    </xf>
    <xf numFmtId="0" fontId="15" fillId="0" borderId="0" xfId="35" applyFont="1" applyAlignment="1">
      <alignment horizontal="center"/>
      <protection/>
    </xf>
    <xf numFmtId="15" fontId="15" fillId="0" borderId="0" xfId="35" applyNumberFormat="1" applyFont="1" applyAlignment="1">
      <alignment horizontal="center"/>
      <protection/>
    </xf>
    <xf numFmtId="37" fontId="10" fillId="0" borderId="0" xfId="35" applyNumberFormat="1" applyFont="1">
      <alignment/>
      <protection/>
    </xf>
    <xf numFmtId="190" fontId="10" fillId="0" borderId="0" xfId="15" applyNumberFormat="1" applyFont="1" applyAlignment="1">
      <alignment/>
    </xf>
    <xf numFmtId="190" fontId="10" fillId="0" borderId="0" xfId="15" applyNumberFormat="1" applyFont="1" applyFill="1" applyAlignment="1">
      <alignment/>
    </xf>
    <xf numFmtId="37" fontId="10" fillId="0" borderId="0" xfId="35" applyNumberFormat="1" applyFont="1" applyFill="1">
      <alignment/>
      <protection/>
    </xf>
    <xf numFmtId="0" fontId="10" fillId="0" borderId="0" xfId="35" applyFont="1" applyFill="1">
      <alignment/>
      <protection/>
    </xf>
    <xf numFmtId="0" fontId="10" fillId="0" borderId="0" xfId="35" applyFont="1" applyBorder="1">
      <alignment/>
      <protection/>
    </xf>
    <xf numFmtId="190" fontId="10" fillId="0" borderId="0" xfId="15" applyNumberFormat="1" applyFont="1" applyBorder="1" applyAlignment="1">
      <alignment/>
    </xf>
    <xf numFmtId="0" fontId="10" fillId="0" borderId="7" xfId="35" applyFont="1" applyBorder="1">
      <alignment/>
      <protection/>
    </xf>
    <xf numFmtId="190" fontId="10" fillId="0" borderId="7" xfId="15" applyNumberFormat="1" applyFont="1" applyBorder="1" applyAlignment="1">
      <alignment/>
    </xf>
    <xf numFmtId="37" fontId="10" fillId="0" borderId="0" xfId="35" applyNumberFormat="1" applyFont="1" applyAlignment="1">
      <alignment horizontal="left" indent="2"/>
      <protection/>
    </xf>
    <xf numFmtId="0" fontId="10" fillId="0" borderId="0" xfId="35" applyFont="1" applyAlignment="1">
      <alignment horizontal="left" indent="2"/>
      <protection/>
    </xf>
    <xf numFmtId="37" fontId="10" fillId="0" borderId="8" xfId="35" applyNumberFormat="1" applyFont="1" applyFill="1" applyBorder="1">
      <alignment/>
      <protection/>
    </xf>
    <xf numFmtId="0" fontId="10" fillId="0" borderId="8" xfId="35" applyFont="1" applyBorder="1">
      <alignment/>
      <protection/>
    </xf>
    <xf numFmtId="190" fontId="10" fillId="0" borderId="8" xfId="15" applyNumberFormat="1" applyFont="1" applyBorder="1" applyAlignment="1">
      <alignment/>
    </xf>
    <xf numFmtId="190" fontId="10" fillId="0" borderId="1" xfId="15" applyNumberFormat="1" applyFont="1" applyFill="1" applyBorder="1" applyAlignment="1">
      <alignment/>
    </xf>
    <xf numFmtId="190" fontId="10" fillId="0" borderId="1" xfId="15" applyNumberFormat="1" applyFont="1" applyBorder="1" applyAlignment="1">
      <alignment/>
    </xf>
    <xf numFmtId="37" fontId="10" fillId="0" borderId="0" xfId="35" applyNumberFormat="1" applyFont="1" applyAlignment="1">
      <alignment horizontal="left" indent="3"/>
      <protection/>
    </xf>
    <xf numFmtId="37" fontId="10" fillId="0" borderId="9" xfId="35" applyNumberFormat="1" applyFont="1" applyFill="1" applyBorder="1">
      <alignment/>
      <protection/>
    </xf>
    <xf numFmtId="37" fontId="10" fillId="0" borderId="10" xfId="35" applyNumberFormat="1" applyFont="1" applyFill="1" applyBorder="1">
      <alignment/>
      <protection/>
    </xf>
    <xf numFmtId="37" fontId="10" fillId="0" borderId="11" xfId="35" applyNumberFormat="1" applyFont="1" applyFill="1" applyBorder="1">
      <alignment/>
      <protection/>
    </xf>
    <xf numFmtId="37" fontId="10" fillId="0" borderId="4" xfId="35" applyNumberFormat="1" applyFont="1" applyFill="1" applyBorder="1">
      <alignment/>
      <protection/>
    </xf>
    <xf numFmtId="0" fontId="10" fillId="0" borderId="4" xfId="35" applyFont="1" applyBorder="1">
      <alignment/>
      <protection/>
    </xf>
    <xf numFmtId="190" fontId="10" fillId="0" borderId="4" xfId="15" applyNumberFormat="1" applyFont="1" applyBorder="1" applyAlignment="1">
      <alignment/>
    </xf>
    <xf numFmtId="0" fontId="10" fillId="0" borderId="1" xfId="35" applyFont="1" applyBorder="1">
      <alignment/>
      <protection/>
    </xf>
    <xf numFmtId="200" fontId="10" fillId="0" borderId="0" xfId="35" applyNumberFormat="1" applyFont="1">
      <alignment/>
      <protection/>
    </xf>
    <xf numFmtId="39" fontId="10" fillId="0" borderId="0" xfId="35" applyNumberFormat="1" applyFont="1">
      <alignment/>
      <protection/>
    </xf>
    <xf numFmtId="0" fontId="7" fillId="0" borderId="0" xfId="28" applyFont="1" applyAlignment="1">
      <alignment horizontal="center"/>
      <protection/>
    </xf>
    <xf numFmtId="0" fontId="7" fillId="0" borderId="0" xfId="0" applyFont="1" applyAlignment="1">
      <alignment horizontal="justify"/>
    </xf>
    <xf numFmtId="0" fontId="7" fillId="0" borderId="0" xfId="32" applyFont="1" applyFill="1" applyAlignment="1">
      <alignment vertical="center" wrapText="1"/>
      <protection/>
    </xf>
    <xf numFmtId="0" fontId="7" fillId="0" borderId="0" xfId="32" applyFont="1" applyFill="1" applyAlignment="1">
      <alignment horizontal="justify"/>
      <protection/>
    </xf>
    <xf numFmtId="0" fontId="7" fillId="0" borderId="0" xfId="32" applyFont="1" applyFill="1" applyAlignment="1">
      <alignment wrapText="1"/>
      <protection/>
    </xf>
    <xf numFmtId="0" fontId="7" fillId="0" borderId="0" xfId="0" applyFont="1" applyFill="1" applyBorder="1" applyAlignment="1">
      <alignment wrapText="1"/>
    </xf>
    <xf numFmtId="0" fontId="7"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wrapText="1"/>
    </xf>
    <xf numFmtId="0" fontId="0" fillId="0" borderId="0" xfId="0" applyAlignment="1">
      <alignment wrapText="1"/>
    </xf>
    <xf numFmtId="0" fontId="0" fillId="0" borderId="0" xfId="0" applyBorder="1" applyAlignment="1">
      <alignment/>
    </xf>
    <xf numFmtId="0" fontId="7" fillId="0" borderId="0" xfId="32" applyFont="1" applyFill="1" applyAlignment="1">
      <alignment horizontal="justify" wrapText="1"/>
      <protection/>
    </xf>
    <xf numFmtId="0" fontId="7" fillId="0" borderId="0" xfId="32" applyFont="1" applyFill="1" applyAlignment="1">
      <alignment horizontal="justify" vertical="top" wrapText="1"/>
      <protection/>
    </xf>
    <xf numFmtId="0" fontId="10" fillId="0" borderId="0" xfId="32" applyFont="1" applyFill="1" applyAlignment="1">
      <alignment/>
      <protection/>
    </xf>
    <xf numFmtId="0" fontId="10" fillId="0" borderId="0" xfId="32" applyFont="1" applyFill="1" applyBorder="1" applyAlignment="1">
      <alignment/>
      <protection/>
    </xf>
  </cellXfs>
  <cellStyles count="23">
    <cellStyle name="Normal" xfId="0"/>
    <cellStyle name="Comma" xfId="15"/>
    <cellStyle name="Comma [0]" xfId="16"/>
    <cellStyle name="Currency" xfId="17"/>
    <cellStyle name="Currency [0]" xfId="18"/>
    <cellStyle name="Currency [0]_Book2" xfId="19"/>
    <cellStyle name="Currency [0]_KWCdraftFS" xfId="20"/>
    <cellStyle name="Currency [0]_MC Present MCon0600" xfId="21"/>
    <cellStyle name="Currency [0]_Mcon0012v265" xfId="22"/>
    <cellStyle name="Currency_Book2" xfId="23"/>
    <cellStyle name="Currency_KWCdraftFS" xfId="24"/>
    <cellStyle name="Currency_MC Present MCon0600" xfId="25"/>
    <cellStyle name="Currency_Mcon0012v265" xfId="26"/>
    <cellStyle name="Normal_Consoli" xfId="27"/>
    <cellStyle name="Normal_Consoli_draft" xfId="28"/>
    <cellStyle name="Normal_EPS" xfId="29"/>
    <cellStyle name="Normal_EqMar2000" xfId="30"/>
    <cellStyle name="Normal_Financial statement" xfId="31"/>
    <cellStyle name="Normal_KLSE-FS+NotesMar01" xfId="32"/>
    <cellStyle name="Normal_KLSE-PNL Mar01" xfId="33"/>
    <cellStyle name="Normal_KWCdraftFS" xfId="34"/>
    <cellStyle name="Normal_MC Presentation Mar02"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HIM\Consol\ConsolMar02\Consol2%20.-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gmental-mtdp"/>
      <sheetName val="Sheet1"/>
      <sheetName val="pnl-klse"/>
      <sheetName val="Notes"/>
      <sheetName val="CPL"/>
      <sheetName val="CBS"/>
      <sheetName val="Group Adjust."/>
      <sheetName val="Associate-revised"/>
      <sheetName val="Associate-origin"/>
      <sheetName val="Associate (2)"/>
      <sheetName val="Reconciliation"/>
      <sheetName val="EPS"/>
      <sheetName val="EPS (2)"/>
      <sheetName val="NTTFS_311201"/>
      <sheetName val="311201"/>
    </sheetNames>
    <sheetDataSet>
      <sheetData sheetId="4">
        <row r="10">
          <cell r="W10">
            <v>467193787</v>
          </cell>
        </row>
        <row r="22">
          <cell r="S22">
            <v>2031600</v>
          </cell>
        </row>
        <row r="26">
          <cell r="S26">
            <v>781478</v>
          </cell>
        </row>
      </sheetData>
      <sheetData sheetId="13">
        <row r="25">
          <cell r="D25">
            <v>-6108373</v>
          </cell>
          <cell r="E25">
            <v>-362911</v>
          </cell>
          <cell r="F25">
            <v>-12329877</v>
          </cell>
          <cell r="G25">
            <v>-1580670</v>
          </cell>
          <cell r="I25">
            <v>3661191</v>
          </cell>
        </row>
        <row r="26">
          <cell r="D26">
            <v>-2512615</v>
          </cell>
          <cell r="E26">
            <v>-3175363</v>
          </cell>
          <cell r="F26">
            <v>-34626</v>
          </cell>
          <cell r="G26">
            <v>-10474266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tabSelected="1" workbookViewId="0" topLeftCell="A56">
      <selection activeCell="C64" sqref="C64"/>
    </sheetView>
  </sheetViews>
  <sheetFormatPr defaultColWidth="8.88671875" defaultRowHeight="15"/>
  <cols>
    <col min="1" max="1" width="2.4453125" style="2" customWidth="1"/>
    <col min="2" max="2" width="2.77734375" style="2" customWidth="1"/>
    <col min="3" max="6" width="7.10546875" style="2" customWidth="1"/>
    <col min="7" max="7" width="10.77734375" style="2" customWidth="1"/>
    <col min="8" max="8" width="11.3359375" style="2" customWidth="1"/>
    <col min="9" max="9" width="0.9921875" style="2" customWidth="1"/>
    <col min="10" max="11" width="10.77734375" style="2" customWidth="1"/>
    <col min="12" max="12" width="0.9921875" style="3" customWidth="1"/>
    <col min="13" max="16384" width="8.77734375" style="3" customWidth="1"/>
  </cols>
  <sheetData>
    <row r="1" ht="22.5">
      <c r="A1" s="1" t="s">
        <v>0</v>
      </c>
    </row>
    <row r="2" ht="15.75">
      <c r="A2" s="4" t="s">
        <v>1</v>
      </c>
    </row>
    <row r="3" ht="15.75">
      <c r="A3" s="4" t="s">
        <v>2</v>
      </c>
    </row>
    <row r="4" ht="15">
      <c r="D4" s="5"/>
    </row>
    <row r="5" ht="18.75">
      <c r="A5" s="6" t="s">
        <v>3</v>
      </c>
    </row>
    <row r="6" spans="7:11" ht="15">
      <c r="G6" s="90" t="s">
        <v>4</v>
      </c>
      <c r="H6" s="90"/>
      <c r="J6" s="90" t="s">
        <v>5</v>
      </c>
      <c r="K6" s="90"/>
    </row>
    <row r="7" spans="7:11" ht="15">
      <c r="G7" s="7" t="s">
        <v>6</v>
      </c>
      <c r="H7" s="8" t="s">
        <v>7</v>
      </c>
      <c r="J7" s="8" t="s">
        <v>6</v>
      </c>
      <c r="K7" s="8" t="s">
        <v>7</v>
      </c>
    </row>
    <row r="8" spans="7:11" ht="15">
      <c r="G8" s="7" t="s">
        <v>8</v>
      </c>
      <c r="H8" s="8" t="s">
        <v>9</v>
      </c>
      <c r="J8" s="8" t="s">
        <v>10</v>
      </c>
      <c r="K8" s="8" t="s">
        <v>11</v>
      </c>
    </row>
    <row r="9" spans="7:11" ht="15">
      <c r="G9" s="9">
        <v>37346</v>
      </c>
      <c r="H9" s="10">
        <v>36981</v>
      </c>
      <c r="J9" s="9">
        <v>37346</v>
      </c>
      <c r="K9" s="10">
        <f>+H9</f>
        <v>36981</v>
      </c>
    </row>
    <row r="10" spans="7:11" ht="15">
      <c r="G10" s="11" t="s">
        <v>12</v>
      </c>
      <c r="H10" s="11" t="s">
        <v>12</v>
      </c>
      <c r="I10" s="11"/>
      <c r="J10" s="11" t="s">
        <v>12</v>
      </c>
      <c r="K10" s="11" t="s">
        <v>12</v>
      </c>
    </row>
    <row r="11" spans="1:11" ht="15">
      <c r="A11" s="2">
        <v>1</v>
      </c>
      <c r="B11" s="2" t="s">
        <v>13</v>
      </c>
      <c r="C11" s="2" t="s">
        <v>14</v>
      </c>
      <c r="G11" s="12">
        <v>141992.787</v>
      </c>
      <c r="H11" s="12">
        <v>56694</v>
      </c>
      <c r="J11" s="13">
        <v>467193.787</v>
      </c>
      <c r="K11" s="14">
        <v>336145</v>
      </c>
    </row>
    <row r="12" spans="7:10" ht="15">
      <c r="G12" s="12"/>
      <c r="H12" s="12"/>
      <c r="J12" s="15"/>
    </row>
    <row r="13" spans="2:11" ht="15">
      <c r="B13" s="2" t="s">
        <v>15</v>
      </c>
      <c r="C13" s="2" t="s">
        <v>16</v>
      </c>
      <c r="G13" s="12">
        <v>0</v>
      </c>
      <c r="H13" s="12">
        <v>0</v>
      </c>
      <c r="J13" s="15">
        <v>201</v>
      </c>
      <c r="K13" s="16">
        <v>201</v>
      </c>
    </row>
    <row r="14" spans="7:10" ht="15">
      <c r="G14" s="12"/>
      <c r="H14" s="12"/>
      <c r="J14" s="15"/>
    </row>
    <row r="15" spans="2:11" ht="15">
      <c r="B15" s="2" t="s">
        <v>17</v>
      </c>
      <c r="C15" s="2" t="s">
        <v>18</v>
      </c>
      <c r="G15" s="12">
        <v>2232.85</v>
      </c>
      <c r="H15" s="12">
        <v>5609</v>
      </c>
      <c r="J15" s="15">
        <v>7643.85</v>
      </c>
      <c r="K15" s="14">
        <v>11060</v>
      </c>
    </row>
    <row r="16" spans="7:11" ht="15">
      <c r="G16" s="12"/>
      <c r="H16" s="12"/>
      <c r="J16" s="15"/>
      <c r="K16" s="12"/>
    </row>
    <row r="17" spans="1:11" ht="15">
      <c r="A17" s="2">
        <v>2</v>
      </c>
      <c r="B17" s="2" t="s">
        <v>13</v>
      </c>
      <c r="C17" s="2" t="s">
        <v>19</v>
      </c>
      <c r="G17" s="12">
        <v>31410.558000000005</v>
      </c>
      <c r="H17" s="12">
        <v>12965</v>
      </c>
      <c r="J17" s="15">
        <v>82324.558</v>
      </c>
      <c r="K17" s="14">
        <v>64233</v>
      </c>
    </row>
    <row r="18" spans="3:11" ht="15">
      <c r="C18" s="2" t="s">
        <v>20</v>
      </c>
      <c r="G18" s="12"/>
      <c r="H18" s="12"/>
      <c r="J18" s="15"/>
      <c r="K18" s="12"/>
    </row>
    <row r="19" spans="3:11" ht="15">
      <c r="C19" s="2" t="s">
        <v>21</v>
      </c>
      <c r="G19" s="12"/>
      <c r="H19" s="12"/>
      <c r="J19" s="15"/>
      <c r="K19" s="12"/>
    </row>
    <row r="20" spans="3:11" ht="15">
      <c r="C20" s="2" t="s">
        <v>22</v>
      </c>
      <c r="G20" s="12"/>
      <c r="H20" s="12"/>
      <c r="J20" s="15"/>
      <c r="K20" s="12"/>
    </row>
    <row r="21" spans="7:11" ht="15">
      <c r="G21" s="12"/>
      <c r="H21" s="12"/>
      <c r="J21" s="15"/>
      <c r="K21" s="12"/>
    </row>
    <row r="22" spans="2:11" ht="15">
      <c r="B22" s="2" t="s">
        <v>15</v>
      </c>
      <c r="C22" s="2" t="s">
        <v>23</v>
      </c>
      <c r="G22" s="12">
        <v>6592.64</v>
      </c>
      <c r="H22" s="12">
        <v>2606</v>
      </c>
      <c r="J22" s="15">
        <v>16720.64</v>
      </c>
      <c r="K22" s="14">
        <v>11908</v>
      </c>
    </row>
    <row r="23" spans="7:11" ht="15">
      <c r="G23" s="12"/>
      <c r="H23" s="12"/>
      <c r="J23" s="15"/>
      <c r="K23" s="12"/>
    </row>
    <row r="24" spans="2:11" ht="15">
      <c r="B24" s="2" t="s">
        <v>17</v>
      </c>
      <c r="C24" s="2" t="s">
        <v>24</v>
      </c>
      <c r="G24" s="12">
        <v>7390.948</v>
      </c>
      <c r="H24" s="12">
        <v>4920</v>
      </c>
      <c r="J24" s="15">
        <v>19009.948</v>
      </c>
      <c r="K24" s="14">
        <v>21074</v>
      </c>
    </row>
    <row r="25" spans="7:11" ht="15">
      <c r="G25" s="12"/>
      <c r="H25" s="12"/>
      <c r="J25" s="15"/>
      <c r="K25" s="12"/>
    </row>
    <row r="26" spans="2:11" ht="15">
      <c r="B26" s="2" t="s">
        <v>25</v>
      </c>
      <c r="C26" s="2" t="s">
        <v>26</v>
      </c>
      <c r="G26" s="12">
        <v>0</v>
      </c>
      <c r="H26" s="12">
        <v>0</v>
      </c>
      <c r="J26" s="15">
        <v>0</v>
      </c>
      <c r="K26" s="16">
        <v>0</v>
      </c>
    </row>
    <row r="27" spans="7:11" ht="15">
      <c r="G27" s="12"/>
      <c r="H27" s="12"/>
      <c r="J27" s="15"/>
      <c r="K27" s="12"/>
    </row>
    <row r="28" spans="2:11" ht="15">
      <c r="B28" s="2" t="s">
        <v>27</v>
      </c>
      <c r="C28" s="2" t="s">
        <v>28</v>
      </c>
      <c r="G28" s="12">
        <v>17426.97</v>
      </c>
      <c r="H28" s="12">
        <v>5439</v>
      </c>
      <c r="J28" s="13">
        <v>46593.97</v>
      </c>
      <c r="K28" s="12">
        <v>31251</v>
      </c>
    </row>
    <row r="29" spans="3:11" ht="15">
      <c r="C29" s="2" t="s">
        <v>20</v>
      </c>
      <c r="G29" s="12"/>
      <c r="H29" s="12"/>
      <c r="J29" s="15"/>
      <c r="K29" s="12"/>
    </row>
    <row r="30" spans="3:11" ht="15">
      <c r="C30" s="2" t="s">
        <v>29</v>
      </c>
      <c r="G30" s="12"/>
      <c r="H30" s="12"/>
      <c r="J30" s="15"/>
      <c r="K30" s="12"/>
    </row>
    <row r="31" spans="3:11" ht="15">
      <c r="C31" s="2" t="s">
        <v>30</v>
      </c>
      <c r="G31" s="12"/>
      <c r="H31" s="12"/>
      <c r="J31" s="15"/>
      <c r="K31" s="12"/>
    </row>
    <row r="32" spans="3:11" ht="15">
      <c r="C32" s="2" t="s">
        <v>31</v>
      </c>
      <c r="G32" s="12"/>
      <c r="H32" s="12"/>
      <c r="J32" s="15"/>
      <c r="K32" s="12"/>
    </row>
    <row r="33" spans="7:11" ht="15">
      <c r="G33" s="12"/>
      <c r="H33" s="12"/>
      <c r="J33" s="15"/>
      <c r="K33" s="12"/>
    </row>
    <row r="34" spans="2:11" ht="15">
      <c r="B34" s="2" t="s">
        <v>32</v>
      </c>
      <c r="C34" s="2" t="s">
        <v>33</v>
      </c>
      <c r="G34" s="12">
        <v>17171.41968</v>
      </c>
      <c r="H34" s="12">
        <v>7059</v>
      </c>
      <c r="J34" s="15">
        <v>41018.41968</v>
      </c>
      <c r="K34" s="14">
        <v>21772</v>
      </c>
    </row>
    <row r="35" ht="18.75" hidden="1">
      <c r="A35" s="6" t="s">
        <v>3</v>
      </c>
    </row>
    <row r="36" spans="7:11" ht="15">
      <c r="G36" s="12"/>
      <c r="H36" s="12"/>
      <c r="J36" s="15"/>
      <c r="K36" s="12"/>
    </row>
    <row r="37" spans="2:11" ht="15">
      <c r="B37" s="2" t="s">
        <v>34</v>
      </c>
      <c r="C37" s="2" t="s">
        <v>35</v>
      </c>
      <c r="G37" s="12">
        <v>34598.38967999999</v>
      </c>
      <c r="H37" s="12">
        <v>12498</v>
      </c>
      <c r="J37" s="15">
        <v>87612.38968</v>
      </c>
      <c r="K37" s="12">
        <v>53023</v>
      </c>
    </row>
    <row r="38" spans="3:11" ht="15">
      <c r="C38" s="2" t="s">
        <v>36</v>
      </c>
      <c r="G38" s="12"/>
      <c r="H38" s="12"/>
      <c r="J38" s="15"/>
      <c r="K38" s="12"/>
    </row>
    <row r="39" spans="7:11" ht="15">
      <c r="G39" s="12"/>
      <c r="H39" s="12"/>
      <c r="J39" s="15"/>
      <c r="K39" s="12"/>
    </row>
    <row r="40" spans="2:11" ht="15">
      <c r="B40" s="2" t="s">
        <v>37</v>
      </c>
      <c r="C40" s="2" t="s">
        <v>38</v>
      </c>
      <c r="G40" s="12">
        <v>11150</v>
      </c>
      <c r="H40" s="12">
        <v>2686</v>
      </c>
      <c r="J40" s="15">
        <v>18384</v>
      </c>
      <c r="K40" s="14">
        <v>5950</v>
      </c>
    </row>
    <row r="41" spans="7:11" ht="15">
      <c r="G41" s="12"/>
      <c r="H41" s="12"/>
      <c r="J41" s="15"/>
      <c r="K41" s="12"/>
    </row>
    <row r="42" spans="2:11" ht="15">
      <c r="B42" s="2" t="s">
        <v>39</v>
      </c>
      <c r="C42" s="2" t="s">
        <v>40</v>
      </c>
      <c r="G42" s="12">
        <v>23448.389679999993</v>
      </c>
      <c r="H42" s="12">
        <v>9812</v>
      </c>
      <c r="J42" s="13">
        <v>69228.38968</v>
      </c>
      <c r="K42" s="12">
        <v>47073</v>
      </c>
    </row>
    <row r="43" spans="3:11" ht="15">
      <c r="C43" s="2" t="s">
        <v>41</v>
      </c>
      <c r="G43" s="12"/>
      <c r="H43" s="12"/>
      <c r="J43" s="15"/>
      <c r="K43" s="12"/>
    </row>
    <row r="44" spans="7:11" ht="15">
      <c r="G44" s="12"/>
      <c r="H44" s="12"/>
      <c r="J44" s="15"/>
      <c r="K44" s="12"/>
    </row>
    <row r="45" spans="3:11" ht="15">
      <c r="C45" s="2" t="s">
        <v>42</v>
      </c>
      <c r="G45" s="12">
        <v>-617</v>
      </c>
      <c r="H45" s="12">
        <v>587</v>
      </c>
      <c r="J45" s="15">
        <v>-376</v>
      </c>
      <c r="K45" s="14">
        <v>1384</v>
      </c>
    </row>
    <row r="46" spans="7:11" ht="15" hidden="1">
      <c r="G46" s="12"/>
      <c r="H46" s="12"/>
      <c r="J46" s="15"/>
      <c r="K46" s="12"/>
    </row>
    <row r="47" spans="7:11" ht="15" hidden="1">
      <c r="G47" s="12"/>
      <c r="H47" s="12"/>
      <c r="J47" s="15"/>
      <c r="K47" s="12"/>
    </row>
    <row r="48" spans="7:11" ht="15" hidden="1">
      <c r="G48" s="12"/>
      <c r="H48" s="12"/>
      <c r="J48" s="15"/>
      <c r="K48" s="12"/>
    </row>
    <row r="49" spans="7:11" ht="15" hidden="1">
      <c r="G49" s="12"/>
      <c r="H49" s="12"/>
      <c r="J49" s="15"/>
      <c r="K49" s="12"/>
    </row>
    <row r="50" spans="7:11" ht="15" hidden="1">
      <c r="G50" s="12"/>
      <c r="H50" s="12"/>
      <c r="J50" s="15"/>
      <c r="K50" s="12"/>
    </row>
    <row r="51" spans="1:11" ht="18.75" hidden="1">
      <c r="A51" s="6" t="s">
        <v>3</v>
      </c>
      <c r="G51" s="12"/>
      <c r="H51" s="12"/>
      <c r="J51" s="15"/>
      <c r="K51" s="12"/>
    </row>
    <row r="52" spans="7:11" ht="15">
      <c r="G52" s="12"/>
      <c r="H52" s="12"/>
      <c r="J52" s="16"/>
      <c r="K52" s="12"/>
    </row>
    <row r="53" spans="2:11" ht="15">
      <c r="B53" s="2" t="s">
        <v>43</v>
      </c>
      <c r="C53" s="2" t="s">
        <v>44</v>
      </c>
      <c r="G53" s="12">
        <v>22831.389679999993</v>
      </c>
      <c r="H53" s="12">
        <v>10399</v>
      </c>
      <c r="J53" s="12">
        <v>68852.38968</v>
      </c>
      <c r="K53" s="12">
        <v>48457</v>
      </c>
    </row>
    <row r="54" spans="3:11" ht="15">
      <c r="C54" s="2" t="s">
        <v>45</v>
      </c>
      <c r="G54" s="12"/>
      <c r="H54" s="12"/>
      <c r="J54" s="16"/>
      <c r="K54" s="12"/>
    </row>
    <row r="55" spans="7:11" ht="15">
      <c r="G55" s="12"/>
      <c r="H55" s="12"/>
      <c r="J55" s="16"/>
      <c r="K55" s="12"/>
    </row>
    <row r="56" spans="2:11" ht="15">
      <c r="B56" s="2" t="s">
        <v>46</v>
      </c>
      <c r="C56" s="2" t="s">
        <v>47</v>
      </c>
      <c r="G56" s="12">
        <v>-160</v>
      </c>
      <c r="H56" s="12">
        <v>0</v>
      </c>
      <c r="J56" s="16">
        <v>840</v>
      </c>
      <c r="K56" s="16">
        <v>0</v>
      </c>
    </row>
    <row r="57" spans="3:11" ht="15">
      <c r="C57" s="2" t="s">
        <v>48</v>
      </c>
      <c r="G57" s="12">
        <v>0</v>
      </c>
      <c r="H57" s="12">
        <v>0</v>
      </c>
      <c r="J57" s="16">
        <v>0</v>
      </c>
      <c r="K57" s="16">
        <v>0</v>
      </c>
    </row>
    <row r="58" spans="3:11" ht="15">
      <c r="C58" s="2" t="s">
        <v>49</v>
      </c>
      <c r="G58" s="12">
        <v>0</v>
      </c>
      <c r="H58" s="12">
        <v>0</v>
      </c>
      <c r="J58" s="16">
        <v>0</v>
      </c>
      <c r="K58" s="16">
        <v>0</v>
      </c>
    </row>
    <row r="59" spans="3:11" ht="15">
      <c r="C59" s="2" t="s">
        <v>50</v>
      </c>
      <c r="G59" s="12"/>
      <c r="H59" s="12"/>
      <c r="J59" s="16"/>
      <c r="K59" s="12"/>
    </row>
    <row r="60" spans="7:11" ht="15">
      <c r="G60" s="12"/>
      <c r="H60" s="12"/>
      <c r="J60" s="16"/>
      <c r="K60" s="12"/>
    </row>
    <row r="61" spans="2:11" ht="15">
      <c r="B61" s="2" t="s">
        <v>51</v>
      </c>
      <c r="C61" s="2" t="s">
        <v>52</v>
      </c>
      <c r="G61" s="12">
        <v>22671.389679999993</v>
      </c>
      <c r="H61" s="12">
        <v>10399</v>
      </c>
      <c r="J61" s="16">
        <v>69692.38968</v>
      </c>
      <c r="K61" s="12">
        <v>48457</v>
      </c>
    </row>
    <row r="62" spans="3:10" ht="15">
      <c r="C62" s="2" t="s">
        <v>53</v>
      </c>
      <c r="G62" s="12"/>
      <c r="H62" s="12"/>
      <c r="J62" s="16"/>
    </row>
    <row r="63" spans="7:10" ht="15">
      <c r="G63" s="12"/>
      <c r="H63" s="12"/>
      <c r="J63" s="16"/>
    </row>
    <row r="64" spans="1:11" ht="15">
      <c r="A64" s="2">
        <v>3</v>
      </c>
      <c r="B64" s="2" t="s">
        <v>13</v>
      </c>
      <c r="C64" s="2" t="s">
        <v>234</v>
      </c>
      <c r="G64" s="12"/>
      <c r="H64" s="12"/>
      <c r="J64" s="16"/>
      <c r="K64" s="7"/>
    </row>
    <row r="65" spans="3:10" ht="15">
      <c r="C65" s="2" t="s">
        <v>54</v>
      </c>
      <c r="G65" s="12"/>
      <c r="H65" s="12"/>
      <c r="J65" s="16"/>
    </row>
    <row r="66" spans="3:10" ht="15">
      <c r="C66" s="2" t="s">
        <v>55</v>
      </c>
      <c r="G66" s="12"/>
      <c r="H66" s="12"/>
      <c r="J66" s="16"/>
    </row>
    <row r="67" spans="7:10" ht="15">
      <c r="G67" s="12"/>
      <c r="H67" s="12"/>
      <c r="J67" s="16"/>
    </row>
    <row r="68" spans="3:11" ht="15">
      <c r="C68" s="2" t="s">
        <v>56</v>
      </c>
      <c r="G68" s="17" t="s">
        <v>57</v>
      </c>
      <c r="H68" s="17" t="s">
        <v>58</v>
      </c>
      <c r="J68" s="18" t="s">
        <v>59</v>
      </c>
      <c r="K68" s="7" t="s">
        <v>60</v>
      </c>
    </row>
    <row r="69" spans="3:10" ht="15">
      <c r="C69" s="2" t="s">
        <v>61</v>
      </c>
      <c r="G69" s="12"/>
      <c r="H69" s="12"/>
      <c r="J69" s="18"/>
    </row>
    <row r="70" spans="7:10" ht="15">
      <c r="G70" s="12"/>
      <c r="H70" s="12"/>
      <c r="J70" s="18"/>
    </row>
    <row r="71" spans="3:11" ht="15">
      <c r="C71" s="2" t="s">
        <v>62</v>
      </c>
      <c r="G71" s="17" t="s">
        <v>63</v>
      </c>
      <c r="H71" s="17" t="s">
        <v>64</v>
      </c>
      <c r="J71" s="17" t="s">
        <v>65</v>
      </c>
      <c r="K71" s="7" t="s">
        <v>66</v>
      </c>
    </row>
    <row r="72" spans="3:10" ht="15">
      <c r="C72" s="2" t="s">
        <v>61</v>
      </c>
      <c r="G72" s="12"/>
      <c r="H72" s="12"/>
      <c r="J72" s="16"/>
    </row>
    <row r="73" spans="7:10" ht="15">
      <c r="G73" s="12"/>
      <c r="H73" s="7"/>
      <c r="J73" s="16"/>
    </row>
    <row r="74" spans="7:10" ht="15">
      <c r="G74" s="12"/>
      <c r="H74" s="7"/>
      <c r="J74" s="16"/>
    </row>
    <row r="75" spans="7:12" ht="15">
      <c r="G75" s="12"/>
      <c r="H75" s="9"/>
      <c r="J75" s="16"/>
      <c r="L75" s="3">
        <f>26.43-17.39</f>
        <v>9.04</v>
      </c>
    </row>
    <row r="76" spans="7:10" ht="15">
      <c r="G76" s="12"/>
      <c r="H76" s="11"/>
      <c r="J76" s="16"/>
    </row>
    <row r="77" spans="7:10" ht="15">
      <c r="G77" s="12"/>
      <c r="H77" s="12"/>
      <c r="J77" s="16"/>
    </row>
    <row r="78" spans="7:10" ht="15">
      <c r="G78" s="12"/>
      <c r="H78" s="12"/>
      <c r="J78" s="16"/>
    </row>
    <row r="79" spans="7:10" ht="15">
      <c r="G79" s="12"/>
      <c r="H79" s="12"/>
      <c r="J79" s="16"/>
    </row>
    <row r="80" spans="7:10" ht="15">
      <c r="G80" s="12"/>
      <c r="H80" s="12"/>
      <c r="J80" s="16"/>
    </row>
    <row r="81" spans="7:10" ht="15">
      <c r="G81" s="12"/>
      <c r="H81" s="12"/>
      <c r="J81" s="16"/>
    </row>
    <row r="82" spans="7:10" ht="15">
      <c r="G82" s="12"/>
      <c r="H82" s="12"/>
      <c r="J82" s="16"/>
    </row>
    <row r="83" spans="7:8" ht="15">
      <c r="G83" s="12"/>
      <c r="H83" s="12"/>
    </row>
    <row r="84" spans="7:8" ht="15">
      <c r="G84" s="12"/>
      <c r="H84" s="12"/>
    </row>
    <row r="85" ht="15">
      <c r="H85" s="12"/>
    </row>
    <row r="86" ht="15">
      <c r="H86" s="12"/>
    </row>
    <row r="87" ht="15">
      <c r="H87" s="12"/>
    </row>
    <row r="88" ht="15">
      <c r="H88" s="12"/>
    </row>
    <row r="89" ht="15">
      <c r="H89" s="12"/>
    </row>
    <row r="90" ht="15">
      <c r="H90" s="12"/>
    </row>
    <row r="91" ht="15">
      <c r="H91" s="12"/>
    </row>
    <row r="92" ht="15">
      <c r="H92" s="12"/>
    </row>
    <row r="93" ht="15">
      <c r="H93" s="12"/>
    </row>
    <row r="94" ht="15">
      <c r="H94" s="12"/>
    </row>
    <row r="95" ht="15">
      <c r="H95" s="12"/>
    </row>
    <row r="96" ht="15">
      <c r="H96" s="12"/>
    </row>
  </sheetData>
  <mergeCells count="2">
    <mergeCell ref="G6:H6"/>
    <mergeCell ref="J6:K6"/>
  </mergeCells>
  <printOptions/>
  <pageMargins left="0.75" right="0.27" top="0.25" bottom="0.29" header="0.5" footer="0.21"/>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codeName="Sheet9"/>
  <dimension ref="C1:K397"/>
  <sheetViews>
    <sheetView showGridLines="0" workbookViewId="0" topLeftCell="A58">
      <selection activeCell="F72" sqref="F72"/>
    </sheetView>
  </sheetViews>
  <sheetFormatPr defaultColWidth="8.88671875" defaultRowHeight="15"/>
  <cols>
    <col min="1" max="1" width="7.10546875" style="58" customWidth="1"/>
    <col min="2" max="2" width="4.3359375" style="58" customWidth="1"/>
    <col min="3" max="3" width="10.77734375" style="58" customWidth="1"/>
    <col min="4" max="4" width="9.88671875" style="58" customWidth="1"/>
    <col min="5" max="5" width="8.10546875" style="58" customWidth="1"/>
    <col min="6" max="6" width="8.3359375" style="58" customWidth="1"/>
    <col min="7" max="7" width="1.33203125" style="58" customWidth="1"/>
    <col min="8" max="8" width="9.88671875" style="58" customWidth="1"/>
    <col min="9" max="9" width="0.88671875" style="58" customWidth="1"/>
    <col min="10" max="10" width="9.10546875" style="58" hidden="1" customWidth="1"/>
    <col min="11" max="11" width="9.3359375" style="58" hidden="1" customWidth="1"/>
    <col min="12" max="16384" width="7.10546875" style="58" customWidth="1"/>
  </cols>
  <sheetData>
    <row r="1" ht="12.75">
      <c r="C1" s="58" t="s">
        <v>183</v>
      </c>
    </row>
    <row r="2" ht="12.75">
      <c r="C2" s="58" t="s">
        <v>184</v>
      </c>
    </row>
    <row r="3" spans="6:11" ht="12.75">
      <c r="F3" s="59" t="s">
        <v>185</v>
      </c>
      <c r="G3" s="59"/>
      <c r="H3" s="59" t="s">
        <v>186</v>
      </c>
      <c r="I3" s="59"/>
      <c r="J3" s="59" t="s">
        <v>185</v>
      </c>
      <c r="K3" s="59" t="s">
        <v>185</v>
      </c>
    </row>
    <row r="4" spans="3:11" ht="12.75">
      <c r="C4" s="58" t="s">
        <v>12</v>
      </c>
      <c r="F4" s="60" t="s">
        <v>187</v>
      </c>
      <c r="G4" s="61"/>
      <c r="H4" s="61" t="s">
        <v>188</v>
      </c>
      <c r="I4" s="59"/>
      <c r="J4" s="61" t="s">
        <v>189</v>
      </c>
      <c r="K4" s="61" t="s">
        <v>190</v>
      </c>
    </row>
    <row r="5" spans="9:11" ht="12.75">
      <c r="I5" s="62"/>
      <c r="J5" s="63"/>
      <c r="K5" s="63"/>
    </row>
    <row r="6" spans="3:11" ht="12.75">
      <c r="C6" s="64" t="s">
        <v>191</v>
      </c>
      <c r="F6" s="65">
        <v>69677</v>
      </c>
      <c r="G6" s="65"/>
      <c r="H6" s="65">
        <v>33838</v>
      </c>
      <c r="I6" s="65"/>
      <c r="J6" s="66">
        <v>44154</v>
      </c>
      <c r="K6" s="66">
        <v>42616</v>
      </c>
    </row>
    <row r="7" spans="3:11" ht="12.75" hidden="1">
      <c r="C7" s="64" t="s">
        <v>192</v>
      </c>
      <c r="F7" s="65"/>
      <c r="G7" s="65"/>
      <c r="H7" s="65"/>
      <c r="I7" s="65"/>
      <c r="J7" s="66">
        <v>2568</v>
      </c>
      <c r="K7" s="66">
        <v>0</v>
      </c>
    </row>
    <row r="8" spans="3:11" ht="12.75">
      <c r="C8" s="64" t="s">
        <v>193</v>
      </c>
      <c r="F8" s="65">
        <v>211601</v>
      </c>
      <c r="G8" s="65"/>
      <c r="H8" s="65">
        <v>69714</v>
      </c>
      <c r="J8" s="67">
        <v>64282</v>
      </c>
      <c r="K8" s="67">
        <v>57801</v>
      </c>
    </row>
    <row r="9" spans="3:11" ht="12.75">
      <c r="C9" s="64" t="s">
        <v>194</v>
      </c>
      <c r="F9" s="65">
        <v>1725</v>
      </c>
      <c r="G9" s="65"/>
      <c r="H9" s="65">
        <v>51</v>
      </c>
      <c r="J9" s="67"/>
      <c r="K9" s="67"/>
    </row>
    <row r="10" spans="3:11" ht="12.75">
      <c r="C10" s="64" t="s">
        <v>195</v>
      </c>
      <c r="F10" s="65">
        <v>67034</v>
      </c>
      <c r="G10" s="65"/>
      <c r="H10" s="65">
        <v>20865</v>
      </c>
      <c r="J10" s="67">
        <v>16939.4</v>
      </c>
      <c r="K10" s="67">
        <v>16939.4</v>
      </c>
    </row>
    <row r="11" spans="3:11" ht="12.75">
      <c r="C11" s="64" t="s">
        <v>196</v>
      </c>
      <c r="F11" s="65">
        <v>759297</v>
      </c>
      <c r="G11" s="65"/>
      <c r="H11" s="65">
        <v>580514</v>
      </c>
      <c r="J11" s="67">
        <v>583150</v>
      </c>
      <c r="K11" s="67">
        <v>585322</v>
      </c>
    </row>
    <row r="12" spans="3:11" ht="12.75">
      <c r="C12" s="64" t="s">
        <v>197</v>
      </c>
      <c r="F12" s="65">
        <v>101010</v>
      </c>
      <c r="G12" s="65"/>
      <c r="H12" s="65">
        <v>38361</v>
      </c>
      <c r="J12" s="67"/>
      <c r="K12" s="67"/>
    </row>
    <row r="13" spans="3:11" ht="12.75">
      <c r="C13" s="64" t="s">
        <v>198</v>
      </c>
      <c r="F13" s="65">
        <v>211316</v>
      </c>
      <c r="G13" s="65"/>
      <c r="H13" s="65">
        <v>74435</v>
      </c>
      <c r="J13" s="67">
        <v>78355</v>
      </c>
      <c r="K13" s="67">
        <v>88381</v>
      </c>
    </row>
    <row r="14" spans="6:11" ht="12.75" hidden="1">
      <c r="F14" s="65"/>
      <c r="G14" s="65"/>
      <c r="H14" s="65"/>
      <c r="J14" s="68"/>
      <c r="K14" s="68"/>
    </row>
    <row r="15" spans="3:11" ht="12.75">
      <c r="C15" s="64" t="s">
        <v>199</v>
      </c>
      <c r="F15" s="65">
        <v>271461</v>
      </c>
      <c r="G15" s="65"/>
      <c r="H15" s="65">
        <v>204126</v>
      </c>
      <c r="J15" s="67">
        <v>207913</v>
      </c>
      <c r="K15" s="67">
        <v>205879</v>
      </c>
    </row>
    <row r="16" spans="3:11" ht="12.75">
      <c r="C16" s="64" t="s">
        <v>200</v>
      </c>
      <c r="F16" s="65">
        <v>28438</v>
      </c>
      <c r="G16" s="65"/>
      <c r="H16" s="65">
        <v>52477</v>
      </c>
      <c r="I16" s="69"/>
      <c r="J16" s="70">
        <v>50556.6</v>
      </c>
      <c r="K16" s="70">
        <v>50557</v>
      </c>
    </row>
    <row r="17" spans="3:11" ht="5.25" customHeight="1" thickBot="1">
      <c r="C17" s="64"/>
      <c r="F17" s="71"/>
      <c r="G17" s="71"/>
      <c r="H17" s="71"/>
      <c r="I17" s="71"/>
      <c r="J17" s="72"/>
      <c r="K17" s="72"/>
    </row>
    <row r="18" spans="3:11" ht="12.75">
      <c r="C18" s="64"/>
      <c r="J18" s="65"/>
      <c r="K18" s="65"/>
    </row>
    <row r="19" spans="3:11" ht="12.75">
      <c r="C19" s="64" t="s">
        <v>201</v>
      </c>
      <c r="J19" s="65"/>
      <c r="K19" s="65"/>
    </row>
    <row r="20" spans="3:11" ht="12.75">
      <c r="C20" s="73" t="s">
        <v>202</v>
      </c>
      <c r="F20" s="65">
        <v>7944</v>
      </c>
      <c r="G20" s="65"/>
      <c r="H20" s="65">
        <v>3150</v>
      </c>
      <c r="J20" s="67">
        <v>3497</v>
      </c>
      <c r="K20" s="67">
        <v>3405</v>
      </c>
    </row>
    <row r="21" spans="3:11" ht="12.75">
      <c r="C21" s="74" t="s">
        <v>203</v>
      </c>
      <c r="F21" s="65">
        <v>119203</v>
      </c>
      <c r="G21" s="65"/>
      <c r="H21" s="65">
        <v>102458</v>
      </c>
      <c r="J21" s="67">
        <v>119982</v>
      </c>
      <c r="K21" s="67">
        <v>78448</v>
      </c>
    </row>
    <row r="22" spans="3:11" ht="12.75">
      <c r="C22" s="73" t="s">
        <v>204</v>
      </c>
      <c r="F22" s="65">
        <v>105127</v>
      </c>
      <c r="G22" s="65"/>
      <c r="H22" s="65">
        <v>27906</v>
      </c>
      <c r="J22" s="67">
        <v>32324</v>
      </c>
      <c r="K22" s="67">
        <v>26409</v>
      </c>
    </row>
    <row r="23" spans="3:11" ht="12.75">
      <c r="C23" s="73" t="s">
        <v>205</v>
      </c>
      <c r="F23" s="65">
        <v>53114</v>
      </c>
      <c r="G23" s="65"/>
      <c r="H23" s="65">
        <v>51314</v>
      </c>
      <c r="J23" s="67">
        <v>51358</v>
      </c>
      <c r="K23" s="67">
        <v>49014</v>
      </c>
    </row>
    <row r="24" spans="3:11" ht="12.75">
      <c r="C24" s="73" t="s">
        <v>206</v>
      </c>
      <c r="F24" s="65">
        <v>56152</v>
      </c>
      <c r="G24" s="65"/>
      <c r="H24" s="65">
        <v>0</v>
      </c>
      <c r="J24" s="67"/>
      <c r="K24" s="67"/>
    </row>
    <row r="25" spans="3:11" ht="12.75">
      <c r="C25" s="74" t="s">
        <v>207</v>
      </c>
      <c r="F25" s="65">
        <v>68892</v>
      </c>
      <c r="G25" s="65"/>
      <c r="H25" s="65">
        <v>28708</v>
      </c>
      <c r="J25" s="67">
        <v>35538</v>
      </c>
      <c r="K25" s="67">
        <v>37892</v>
      </c>
    </row>
    <row r="26" spans="3:11" ht="12.75">
      <c r="C26" s="73" t="s">
        <v>208</v>
      </c>
      <c r="F26" s="65">
        <v>20692</v>
      </c>
      <c r="G26" s="65"/>
      <c r="H26" s="65">
        <v>14002</v>
      </c>
      <c r="J26" s="67">
        <v>40789</v>
      </c>
      <c r="K26" s="67">
        <v>2837</v>
      </c>
    </row>
    <row r="27" spans="3:11" ht="13.5" thickBot="1">
      <c r="C27" s="64"/>
      <c r="F27" s="75">
        <f>SUM(F20:F26)</f>
        <v>431124</v>
      </c>
      <c r="G27" s="75"/>
      <c r="H27" s="75">
        <f>SUM(H20:H26)</f>
        <v>227538</v>
      </c>
      <c r="I27" s="76"/>
      <c r="J27" s="77">
        <f>SUM(J20:J26)</f>
        <v>283488</v>
      </c>
      <c r="K27" s="77">
        <f>SUM(K20:K26)</f>
        <v>198005</v>
      </c>
    </row>
    <row r="28" spans="3:11" ht="6" customHeight="1">
      <c r="C28" s="64"/>
      <c r="J28" s="65"/>
      <c r="K28" s="65"/>
    </row>
    <row r="29" spans="3:11" ht="12.75">
      <c r="C29" s="64" t="s">
        <v>209</v>
      </c>
      <c r="J29" s="65"/>
      <c r="K29" s="65"/>
    </row>
    <row r="30" spans="3:11" ht="12.75">
      <c r="C30" s="73" t="s">
        <v>210</v>
      </c>
      <c r="F30" s="65">
        <v>245801</v>
      </c>
      <c r="G30" s="65"/>
      <c r="H30" s="65">
        <v>112078</v>
      </c>
      <c r="J30" s="67">
        <v>128698</v>
      </c>
      <c r="K30" s="67">
        <v>82380</v>
      </c>
    </row>
    <row r="31" spans="3:11" ht="12.75">
      <c r="C31" s="73" t="s">
        <v>211</v>
      </c>
      <c r="F31" s="65">
        <v>54858</v>
      </c>
      <c r="G31" s="65"/>
      <c r="H31" s="65">
        <f>18684</f>
        <v>18684</v>
      </c>
      <c r="J31" s="67">
        <v>8884</v>
      </c>
      <c r="K31" s="67">
        <v>6097</v>
      </c>
    </row>
    <row r="32" spans="3:11" ht="12.75">
      <c r="C32" s="74" t="s">
        <v>212</v>
      </c>
      <c r="F32" s="65">
        <f>387505+3600</f>
        <v>391105</v>
      </c>
      <c r="G32" s="65"/>
      <c r="H32" s="65">
        <f>106697-1421</f>
        <v>105276</v>
      </c>
      <c r="J32" s="67">
        <v>159232</v>
      </c>
      <c r="K32" s="67">
        <v>115069</v>
      </c>
    </row>
    <row r="33" spans="3:11" ht="12.75">
      <c r="C33" s="73" t="s">
        <v>213</v>
      </c>
      <c r="F33" s="65">
        <v>1949</v>
      </c>
      <c r="G33" s="65"/>
      <c r="H33" s="65">
        <v>1421</v>
      </c>
      <c r="J33" s="67">
        <v>2256</v>
      </c>
      <c r="K33" s="67">
        <v>134</v>
      </c>
    </row>
    <row r="34" spans="3:11" ht="12.75">
      <c r="C34" s="73" t="s">
        <v>214</v>
      </c>
      <c r="F34" s="65">
        <v>0</v>
      </c>
      <c r="G34" s="65"/>
      <c r="H34" s="65">
        <v>4634</v>
      </c>
      <c r="J34" s="67">
        <v>0</v>
      </c>
      <c r="K34" s="67">
        <v>3695</v>
      </c>
    </row>
    <row r="35" spans="3:11" ht="12.75">
      <c r="C35" s="74" t="s">
        <v>215</v>
      </c>
      <c r="F35" s="65">
        <v>16566</v>
      </c>
      <c r="G35" s="65"/>
      <c r="H35" s="65">
        <v>1832</v>
      </c>
      <c r="J35" s="67">
        <v>2589</v>
      </c>
      <c r="K35" s="67">
        <v>3236</v>
      </c>
    </row>
    <row r="36" spans="3:11" ht="13.5" thickBot="1">
      <c r="C36" s="64"/>
      <c r="F36" s="75">
        <f>SUM(F30:F35)</f>
        <v>710279</v>
      </c>
      <c r="G36" s="75"/>
      <c r="H36" s="75">
        <f>SUM(H30:H35)</f>
        <v>243925</v>
      </c>
      <c r="I36" s="76"/>
      <c r="J36" s="77">
        <f>SUM(J30:J35)</f>
        <v>301659</v>
      </c>
      <c r="K36" s="77">
        <f>SUM(K30:K35)</f>
        <v>210611</v>
      </c>
    </row>
    <row r="37" spans="3:11" ht="12.75">
      <c r="C37" s="64"/>
      <c r="J37" s="65"/>
      <c r="K37" s="65"/>
    </row>
    <row r="38" spans="3:11" ht="12.75">
      <c r="C38" s="64" t="s">
        <v>216</v>
      </c>
      <c r="F38" s="67">
        <f>+F27-F36</f>
        <v>-279155</v>
      </c>
      <c r="G38" s="67"/>
      <c r="H38" s="67">
        <f>+H27-H36</f>
        <v>-16387</v>
      </c>
      <c r="J38" s="65">
        <f>+J27-J36</f>
        <v>-18171</v>
      </c>
      <c r="K38" s="65">
        <v>-12607</v>
      </c>
    </row>
    <row r="39" spans="3:11" ht="12.75">
      <c r="C39" s="64"/>
      <c r="J39" s="65"/>
      <c r="K39" s="65"/>
    </row>
    <row r="40" spans="3:11" ht="12.75">
      <c r="C40" s="64" t="s">
        <v>217</v>
      </c>
      <c r="F40" s="65">
        <v>6690</v>
      </c>
      <c r="G40" s="65"/>
      <c r="H40" s="65">
        <v>7126</v>
      </c>
      <c r="J40" s="67">
        <v>7344</v>
      </c>
      <c r="K40" s="67">
        <v>7562</v>
      </c>
    </row>
    <row r="41" spans="3:11" ht="12.75">
      <c r="C41" s="64"/>
      <c r="F41" s="65"/>
      <c r="G41" s="65"/>
      <c r="H41" s="65"/>
      <c r="J41" s="67"/>
      <c r="K41" s="67"/>
    </row>
    <row r="42" spans="3:11" ht="12.75">
      <c r="C42" s="64" t="s">
        <v>218</v>
      </c>
      <c r="F42" s="65"/>
      <c r="G42" s="65"/>
      <c r="H42" s="65"/>
      <c r="J42" s="67"/>
      <c r="K42" s="67"/>
    </row>
    <row r="43" spans="3:11" ht="12.75">
      <c r="C43" s="74" t="s">
        <v>219</v>
      </c>
      <c r="F43" s="65">
        <f>58827+57960+1957+210000+127000</f>
        <v>455744</v>
      </c>
      <c r="G43" s="65"/>
      <c r="H43" s="65">
        <f>370518-1510</f>
        <v>369008</v>
      </c>
      <c r="J43" s="67">
        <v>375253</v>
      </c>
      <c r="K43" s="67">
        <v>384075</v>
      </c>
    </row>
    <row r="44" spans="3:11" ht="12.75">
      <c r="C44" s="74" t="s">
        <v>220</v>
      </c>
      <c r="F44" s="65">
        <v>0</v>
      </c>
      <c r="G44" s="65"/>
      <c r="H44" s="65">
        <v>100000</v>
      </c>
      <c r="J44" s="67">
        <v>100000</v>
      </c>
      <c r="K44" s="67">
        <v>100000</v>
      </c>
    </row>
    <row r="45" spans="3:11" ht="12.75">
      <c r="C45" s="74" t="s">
        <v>213</v>
      </c>
      <c r="F45" s="65">
        <v>1777</v>
      </c>
      <c r="G45" s="65"/>
      <c r="H45" s="65">
        <v>1510</v>
      </c>
      <c r="J45" s="67">
        <v>1327</v>
      </c>
      <c r="K45" s="67">
        <v>134</v>
      </c>
    </row>
    <row r="46" spans="3:11" ht="12.75">
      <c r="C46" s="74" t="s">
        <v>221</v>
      </c>
      <c r="F46" s="65">
        <v>1032</v>
      </c>
      <c r="G46" s="65"/>
      <c r="H46" s="65">
        <v>829</v>
      </c>
      <c r="J46" s="67">
        <v>5487</v>
      </c>
      <c r="K46" s="67">
        <v>5504</v>
      </c>
    </row>
    <row r="47" spans="3:11" ht="3.75" customHeight="1">
      <c r="C47" s="74"/>
      <c r="J47" s="65"/>
      <c r="K47" s="65"/>
    </row>
    <row r="48" spans="3:11" ht="13.5" thickBot="1">
      <c r="C48" s="64"/>
      <c r="F48" s="78">
        <f>SUM(F6:F16)+F38-SUM(F40:F46)</f>
        <v>977161</v>
      </c>
      <c r="G48" s="78"/>
      <c r="H48" s="78">
        <f>SUM(H6:H16)+H38-SUM(H40:H46)</f>
        <v>579521</v>
      </c>
      <c r="I48" s="79">
        <f>SUM(I6:I16)+I38-SUM(I40:I46)</f>
        <v>0</v>
      </c>
      <c r="J48" s="79">
        <f>SUM(J6:J16)+J38-SUM(J40:J46)</f>
        <v>540336</v>
      </c>
      <c r="K48" s="79">
        <f>SUM(K6:K16)+K38-SUM(K40:K46)</f>
        <v>537613.4</v>
      </c>
    </row>
    <row r="49" ht="13.5" thickTop="1"/>
    <row r="50" spans="3:11" ht="12.75">
      <c r="C50" s="64"/>
      <c r="J50" s="65"/>
      <c r="K50" s="65"/>
    </row>
    <row r="51" spans="3:11" ht="12.75">
      <c r="C51" s="64"/>
      <c r="J51" s="65"/>
      <c r="K51" s="65"/>
    </row>
    <row r="52" spans="3:11" ht="12.75">
      <c r="C52" s="58" t="str">
        <f>+C2</f>
        <v>BALANCE SHEET AS AT 31 MAR 2002</v>
      </c>
      <c r="J52" s="65"/>
      <c r="K52" s="65"/>
    </row>
    <row r="53" spans="6:11" ht="12.75">
      <c r="F53" s="59" t="str">
        <f>+F3</f>
        <v>Actual</v>
      </c>
      <c r="G53" s="59"/>
      <c r="H53" s="59" t="str">
        <f>+H3</f>
        <v>Audited</v>
      </c>
      <c r="J53" s="65"/>
      <c r="K53" s="65"/>
    </row>
    <row r="54" spans="3:11" ht="12.75">
      <c r="C54" s="58" t="s">
        <v>12</v>
      </c>
      <c r="F54" s="61" t="str">
        <f>+F4</f>
        <v>MAR 2002</v>
      </c>
      <c r="G54" s="61"/>
      <c r="H54" s="61" t="str">
        <f>+H4</f>
        <v> MAR 2001</v>
      </c>
      <c r="J54" s="65"/>
      <c r="K54" s="65"/>
    </row>
    <row r="55" spans="3:11" ht="12.75">
      <c r="C55" s="64"/>
      <c r="J55" s="65"/>
      <c r="K55" s="65"/>
    </row>
    <row r="56" spans="3:11" ht="12.75">
      <c r="C56" s="64" t="s">
        <v>222</v>
      </c>
      <c r="J56" s="65"/>
      <c r="K56" s="65"/>
    </row>
    <row r="57" spans="3:11" ht="12.75">
      <c r="C57" s="74" t="s">
        <v>223</v>
      </c>
      <c r="F57" s="65">
        <v>134909</v>
      </c>
      <c r="H57" s="65">
        <v>128726</v>
      </c>
      <c r="J57" s="67">
        <v>128620</v>
      </c>
      <c r="K57" s="67">
        <v>128283</v>
      </c>
    </row>
    <row r="58" spans="3:11" ht="12.75">
      <c r="C58" s="74" t="s">
        <v>224</v>
      </c>
      <c r="J58" s="67"/>
      <c r="K58" s="67"/>
    </row>
    <row r="59" spans="3:11" ht="12.75">
      <c r="C59" s="80" t="s">
        <v>225</v>
      </c>
      <c r="F59" s="81">
        <v>231475</v>
      </c>
      <c r="H59" s="81">
        <v>201003</v>
      </c>
      <c r="J59" s="81">
        <v>200973</v>
      </c>
      <c r="K59" s="81">
        <v>200016</v>
      </c>
    </row>
    <row r="60" spans="3:11" ht="12.75">
      <c r="C60" s="80" t="s">
        <v>226</v>
      </c>
      <c r="F60" s="82">
        <v>-11988</v>
      </c>
      <c r="H60" s="82">
        <v>-11582</v>
      </c>
      <c r="J60" s="82">
        <v>-9072</v>
      </c>
      <c r="K60" s="82">
        <v>-3345</v>
      </c>
    </row>
    <row r="61" spans="3:11" ht="12.75">
      <c r="C61" s="80" t="s">
        <v>227</v>
      </c>
      <c r="F61" s="82">
        <v>3140</v>
      </c>
      <c r="H61" s="82">
        <v>3180</v>
      </c>
      <c r="J61" s="82">
        <v>357.8</v>
      </c>
      <c r="K61" s="82">
        <v>219</v>
      </c>
    </row>
    <row r="62" spans="3:11" ht="12.75">
      <c r="C62" s="80" t="s">
        <v>228</v>
      </c>
      <c r="F62" s="82">
        <v>199685</v>
      </c>
      <c r="H62" s="82">
        <v>0</v>
      </c>
      <c r="J62" s="82"/>
      <c r="K62" s="82"/>
    </row>
    <row r="63" spans="3:11" ht="12.75">
      <c r="C63" s="80" t="s">
        <v>229</v>
      </c>
      <c r="F63" s="83">
        <v>284951</v>
      </c>
      <c r="H63" s="83">
        <v>215266</v>
      </c>
      <c r="J63" s="83">
        <v>198775</v>
      </c>
      <c r="K63" s="83">
        <v>173683</v>
      </c>
    </row>
    <row r="64" spans="3:11" ht="12.75">
      <c r="C64" s="64"/>
      <c r="F64" s="67">
        <f>SUM(F59:F63)</f>
        <v>707263</v>
      </c>
      <c r="H64" s="67">
        <f>SUM(H59:H63)</f>
        <v>407867</v>
      </c>
      <c r="J64" s="64">
        <f>SUM(J59:J63)</f>
        <v>391033.8</v>
      </c>
      <c r="K64" s="64">
        <f>SUM(K59:K63)</f>
        <v>370573</v>
      </c>
    </row>
    <row r="65" spans="3:11" ht="9" customHeight="1">
      <c r="C65" s="64"/>
      <c r="F65" s="84"/>
      <c r="G65" s="84"/>
      <c r="H65" s="84"/>
      <c r="I65" s="85"/>
      <c r="J65" s="86"/>
      <c r="K65" s="86"/>
    </row>
    <row r="66" spans="3:11" ht="25.5" customHeight="1">
      <c r="C66" s="74" t="s">
        <v>230</v>
      </c>
      <c r="F66" s="66">
        <f>+F64+F57</f>
        <v>842172</v>
      </c>
      <c r="H66" s="66">
        <f>+H64+H57</f>
        <v>536593</v>
      </c>
      <c r="J66" s="65">
        <f>+J64+J57</f>
        <v>519653.8</v>
      </c>
      <c r="K66" s="65">
        <f>+K64+K57</f>
        <v>498856</v>
      </c>
    </row>
    <row r="67" spans="3:11" ht="12.75">
      <c r="C67" s="64"/>
      <c r="J67" s="65"/>
      <c r="K67" s="65"/>
    </row>
    <row r="68" spans="3:11" ht="12.75">
      <c r="C68" s="74" t="s">
        <v>231</v>
      </c>
      <c r="F68" s="65">
        <v>134989</v>
      </c>
      <c r="H68" s="65">
        <v>42928</v>
      </c>
      <c r="J68" s="67">
        <v>47397</v>
      </c>
      <c r="K68" s="67">
        <v>51734</v>
      </c>
    </row>
    <row r="69" spans="3:11" ht="12.75">
      <c r="C69" s="64"/>
      <c r="J69" s="65"/>
      <c r="K69" s="65"/>
    </row>
    <row r="70" spans="6:11" ht="13.5" thickBot="1">
      <c r="F70" s="78">
        <f>+F68+F66</f>
        <v>977161</v>
      </c>
      <c r="G70" s="78">
        <f>+G68+G66</f>
        <v>0</v>
      </c>
      <c r="H70" s="78">
        <f>+H68+H66</f>
        <v>579521</v>
      </c>
      <c r="I70" s="87"/>
      <c r="J70" s="79">
        <f>+J68+J66</f>
        <v>567050.8</v>
      </c>
      <c r="K70" s="79">
        <f>+K68+K66</f>
        <v>550590</v>
      </c>
    </row>
    <row r="71" spans="3:11" ht="13.5" thickTop="1">
      <c r="C71" s="64"/>
      <c r="J71" s="65"/>
      <c r="K71" s="65"/>
    </row>
    <row r="72" spans="3:11" ht="12.75">
      <c r="C72" s="64" t="s">
        <v>232</v>
      </c>
      <c r="F72" s="88">
        <f>(+F66-F15-F12)/F57</f>
        <v>3.4816135320845905</v>
      </c>
      <c r="H72" s="88">
        <f>(+H66-H15-H12)/H57</f>
        <v>2.284744340692634</v>
      </c>
      <c r="I72" s="89" t="e">
        <f>(+I66-I15)/I57</f>
        <v>#DIV/0!</v>
      </c>
      <c r="J72" s="88">
        <f>(+J66-J15)/J57</f>
        <v>2.4237350334318144</v>
      </c>
      <c r="K72" s="88">
        <f>(+K66-K15)/K57</f>
        <v>2.283833399593087</v>
      </c>
    </row>
    <row r="73" spans="3:10" ht="12.75">
      <c r="C73" s="64"/>
      <c r="J73" s="65"/>
    </row>
    <row r="74" spans="3:10" ht="12.75">
      <c r="C74" s="64"/>
      <c r="J74" s="65"/>
    </row>
    <row r="75" spans="3:10" ht="12.75">
      <c r="C75" s="64"/>
      <c r="J75" s="65"/>
    </row>
    <row r="76" spans="3:10" ht="12.75">
      <c r="C76" s="64"/>
      <c r="J76" s="65"/>
    </row>
    <row r="77" spans="3:10" ht="12.75">
      <c r="C77" s="64"/>
      <c r="H77" s="67"/>
      <c r="J77" s="65"/>
    </row>
    <row r="78" spans="3:10" ht="12.75">
      <c r="C78" s="64"/>
      <c r="H78" s="64"/>
      <c r="J78" s="65"/>
    </row>
    <row r="79" spans="3:10" ht="12.75">
      <c r="C79" s="64"/>
      <c r="H79" s="64"/>
      <c r="J79" s="65"/>
    </row>
    <row r="80" spans="3:10" ht="12.75">
      <c r="C80" s="64"/>
      <c r="H80" s="64"/>
      <c r="J80" s="65"/>
    </row>
    <row r="81" spans="3:10" ht="12.75">
      <c r="C81" s="64"/>
      <c r="H81" s="64"/>
      <c r="J81" s="65"/>
    </row>
    <row r="82" spans="3:10" ht="12.75">
      <c r="C82" s="64"/>
      <c r="H82" s="64"/>
      <c r="J82" s="65"/>
    </row>
    <row r="83" spans="3:10" ht="12.75">
      <c r="C83" s="64"/>
      <c r="H83" s="64"/>
      <c r="J83" s="65"/>
    </row>
    <row r="84" spans="3:10" ht="12.75">
      <c r="C84" s="64"/>
      <c r="H84" s="64"/>
      <c r="J84" s="65"/>
    </row>
    <row r="85" spans="3:10" ht="12.75">
      <c r="C85" s="64"/>
      <c r="H85" s="64"/>
      <c r="J85" s="65"/>
    </row>
    <row r="86" spans="3:10" ht="12.75">
      <c r="C86" s="64"/>
      <c r="H86" s="64"/>
      <c r="J86" s="65"/>
    </row>
    <row r="87" spans="3:10" ht="12.75">
      <c r="C87" s="64"/>
      <c r="J87" s="65"/>
    </row>
    <row r="88" spans="3:10" ht="12.75">
      <c r="C88" s="64"/>
      <c r="H88" s="64"/>
      <c r="J88" s="65"/>
    </row>
    <row r="89" spans="3:10" ht="12.75">
      <c r="C89" s="64"/>
      <c r="H89" s="64"/>
      <c r="J89" s="65"/>
    </row>
    <row r="90" spans="3:10" ht="12.75">
      <c r="C90" s="64"/>
      <c r="H90" s="64"/>
      <c r="J90" s="65"/>
    </row>
    <row r="91" spans="3:10" ht="12.75">
      <c r="C91" s="64"/>
      <c r="H91" s="64"/>
      <c r="J91" s="65"/>
    </row>
    <row r="92" spans="3:10" ht="12.75">
      <c r="C92" s="64"/>
      <c r="H92" s="64"/>
      <c r="J92" s="65"/>
    </row>
    <row r="93" ht="12.75">
      <c r="J93" s="65"/>
    </row>
    <row r="94" ht="12.75">
      <c r="J94" s="65"/>
    </row>
    <row r="95" ht="12.75">
      <c r="J95" s="65"/>
    </row>
    <row r="96" ht="12.75">
      <c r="J96" s="65"/>
    </row>
    <row r="97" ht="12.75">
      <c r="J97" s="65"/>
    </row>
    <row r="98" ht="12.75">
      <c r="J98" s="65"/>
    </row>
    <row r="99" ht="12.75">
      <c r="J99" s="65"/>
    </row>
    <row r="100" ht="12.75">
      <c r="J100" s="65"/>
    </row>
    <row r="101" ht="12.75">
      <c r="J101" s="65"/>
    </row>
    <row r="102" ht="12.75">
      <c r="J102" s="65"/>
    </row>
    <row r="103" ht="12.75">
      <c r="J103" s="65"/>
    </row>
    <row r="104" ht="12.75">
      <c r="J104" s="65"/>
    </row>
    <row r="105" ht="12.75">
      <c r="J105" s="65"/>
    </row>
    <row r="106" ht="12.75">
      <c r="J106" s="65"/>
    </row>
    <row r="107" ht="12.75">
      <c r="J107" s="65"/>
    </row>
    <row r="108" ht="12.75">
      <c r="J108" s="65"/>
    </row>
    <row r="109" ht="12.75">
      <c r="J109" s="65"/>
    </row>
    <row r="110" ht="12.75">
      <c r="J110" s="65"/>
    </row>
    <row r="111" ht="12.75">
      <c r="J111" s="65"/>
    </row>
    <row r="112" ht="12.75">
      <c r="J112" s="65"/>
    </row>
    <row r="113" ht="12.75">
      <c r="J113" s="65"/>
    </row>
    <row r="114" ht="12.75">
      <c r="J114" s="65"/>
    </row>
    <row r="115" ht="12.75">
      <c r="J115" s="65"/>
    </row>
    <row r="116" ht="12.75">
      <c r="J116" s="65"/>
    </row>
    <row r="117" ht="12.75">
      <c r="J117" s="65"/>
    </row>
    <row r="118" ht="12.75">
      <c r="J118" s="65"/>
    </row>
    <row r="119" ht="12.75">
      <c r="J119" s="65"/>
    </row>
    <row r="120" ht="12.75">
      <c r="J120" s="65"/>
    </row>
    <row r="121" ht="12.75">
      <c r="J121" s="65"/>
    </row>
    <row r="122" ht="12.75">
      <c r="J122" s="65"/>
    </row>
    <row r="123" ht="12.75">
      <c r="J123" s="65"/>
    </row>
    <row r="124" ht="12.75">
      <c r="J124" s="65"/>
    </row>
    <row r="125" ht="12.75">
      <c r="J125" s="65"/>
    </row>
    <row r="126" ht="12.75">
      <c r="J126" s="65"/>
    </row>
    <row r="127" ht="12.75">
      <c r="J127" s="65"/>
    </row>
    <row r="128" ht="12.75">
      <c r="J128" s="65"/>
    </row>
    <row r="129" ht="12.75">
      <c r="J129" s="65"/>
    </row>
    <row r="130" ht="12.75">
      <c r="J130" s="65"/>
    </row>
    <row r="131" ht="12.75">
      <c r="J131" s="65"/>
    </row>
    <row r="132" ht="12.75">
      <c r="J132" s="65"/>
    </row>
    <row r="133" ht="12.75">
      <c r="J133" s="65"/>
    </row>
    <row r="134" ht="12.75">
      <c r="J134" s="65"/>
    </row>
    <row r="135" ht="12.75">
      <c r="J135" s="65"/>
    </row>
    <row r="136" ht="12.75">
      <c r="J136" s="65"/>
    </row>
    <row r="137" ht="12.75">
      <c r="J137" s="65"/>
    </row>
    <row r="138" ht="12.75">
      <c r="J138" s="65"/>
    </row>
    <row r="139" ht="12.75">
      <c r="J139" s="65"/>
    </row>
    <row r="140" ht="12.75">
      <c r="J140" s="65"/>
    </row>
    <row r="141" ht="12.75">
      <c r="J141" s="65"/>
    </row>
    <row r="142" ht="12.75">
      <c r="J142" s="65"/>
    </row>
    <row r="143" ht="12.75">
      <c r="J143" s="65"/>
    </row>
    <row r="144" ht="12.75">
      <c r="J144" s="65"/>
    </row>
    <row r="145" ht="12.75">
      <c r="J145" s="65"/>
    </row>
    <row r="146" ht="12.75">
      <c r="J146" s="65"/>
    </row>
    <row r="147" ht="12.75">
      <c r="J147" s="65"/>
    </row>
    <row r="148" ht="12.75">
      <c r="J148" s="65"/>
    </row>
    <row r="149" ht="12.75">
      <c r="J149" s="65"/>
    </row>
    <row r="150" ht="12.75">
      <c r="J150" s="65"/>
    </row>
    <row r="151" ht="12.75">
      <c r="J151" s="65"/>
    </row>
    <row r="152" ht="12.75">
      <c r="J152" s="65"/>
    </row>
    <row r="153" ht="12.75">
      <c r="J153" s="65"/>
    </row>
    <row r="154" ht="12.75">
      <c r="J154" s="65"/>
    </row>
    <row r="155" ht="12.75">
      <c r="J155" s="65"/>
    </row>
    <row r="156" ht="12.75">
      <c r="J156" s="65"/>
    </row>
    <row r="157" ht="12.75">
      <c r="J157" s="65"/>
    </row>
    <row r="158" ht="12.75">
      <c r="J158" s="65"/>
    </row>
    <row r="159" ht="12.75">
      <c r="J159" s="65"/>
    </row>
    <row r="160" ht="12.75">
      <c r="J160" s="65"/>
    </row>
    <row r="161" ht="12.75">
      <c r="J161" s="65"/>
    </row>
    <row r="162" ht="12.75">
      <c r="J162" s="65"/>
    </row>
    <row r="163" ht="12.75">
      <c r="J163" s="65"/>
    </row>
    <row r="164" ht="12.75">
      <c r="J164" s="65"/>
    </row>
    <row r="165" ht="12.75">
      <c r="J165" s="65"/>
    </row>
    <row r="166" ht="12.75">
      <c r="J166" s="65"/>
    </row>
    <row r="167" ht="12.75">
      <c r="J167" s="65"/>
    </row>
    <row r="168" ht="12.75">
      <c r="J168" s="65"/>
    </row>
    <row r="169" ht="12.75">
      <c r="J169" s="65"/>
    </row>
    <row r="170" ht="12.75">
      <c r="J170" s="65"/>
    </row>
    <row r="171" ht="12.75">
      <c r="J171" s="65"/>
    </row>
    <row r="172" ht="12.75">
      <c r="J172" s="65"/>
    </row>
    <row r="173" ht="12.75">
      <c r="J173" s="65"/>
    </row>
    <row r="174" ht="12.75">
      <c r="J174" s="65"/>
    </row>
    <row r="175" ht="12.75">
      <c r="J175" s="65"/>
    </row>
    <row r="176" ht="12.75">
      <c r="J176" s="65"/>
    </row>
    <row r="177" ht="12.75">
      <c r="J177" s="65"/>
    </row>
    <row r="178" ht="12.75">
      <c r="J178" s="65"/>
    </row>
    <row r="179" ht="12.75">
      <c r="J179" s="65"/>
    </row>
    <row r="180" ht="12.75">
      <c r="J180" s="65"/>
    </row>
    <row r="181" ht="12.75">
      <c r="J181" s="65"/>
    </row>
    <row r="182" ht="12.75">
      <c r="J182" s="65"/>
    </row>
    <row r="183" ht="12.75">
      <c r="J183" s="65"/>
    </row>
    <row r="184" ht="12.75">
      <c r="J184" s="65"/>
    </row>
    <row r="185" ht="12.75">
      <c r="J185" s="65"/>
    </row>
    <row r="186" ht="12.75">
      <c r="J186" s="65"/>
    </row>
    <row r="187" ht="12.75">
      <c r="J187" s="65"/>
    </row>
    <row r="188" ht="12.75">
      <c r="J188" s="65"/>
    </row>
    <row r="189" ht="12.75">
      <c r="J189" s="65"/>
    </row>
    <row r="190" ht="12.75">
      <c r="J190" s="65"/>
    </row>
    <row r="191" ht="12.75">
      <c r="J191" s="65"/>
    </row>
    <row r="192" ht="12.75">
      <c r="J192" s="65"/>
    </row>
    <row r="193" ht="12.75">
      <c r="J193" s="65"/>
    </row>
    <row r="194" ht="12.75">
      <c r="J194" s="65"/>
    </row>
    <row r="195" ht="12.75">
      <c r="J195" s="65"/>
    </row>
    <row r="196" ht="12.75">
      <c r="J196" s="65"/>
    </row>
    <row r="197" ht="12.75">
      <c r="J197" s="65"/>
    </row>
    <row r="198" ht="12.75">
      <c r="J198" s="65"/>
    </row>
    <row r="199" ht="12.75">
      <c r="J199" s="65"/>
    </row>
    <row r="200" ht="12.75">
      <c r="J200" s="65"/>
    </row>
    <row r="201" ht="12.75">
      <c r="J201" s="65"/>
    </row>
    <row r="202" ht="12.75">
      <c r="J202" s="65"/>
    </row>
    <row r="203" ht="12.75">
      <c r="J203" s="65"/>
    </row>
    <row r="204" ht="12.75">
      <c r="J204" s="65"/>
    </row>
    <row r="205" ht="12.75">
      <c r="J205" s="65"/>
    </row>
    <row r="206" ht="12.75">
      <c r="J206" s="65"/>
    </row>
    <row r="207" ht="12.75">
      <c r="J207" s="65"/>
    </row>
    <row r="208" ht="12.75">
      <c r="J208" s="65"/>
    </row>
    <row r="209" ht="12.75">
      <c r="J209" s="65"/>
    </row>
    <row r="210" ht="12.75">
      <c r="J210" s="65"/>
    </row>
    <row r="211" ht="12.75">
      <c r="J211" s="65"/>
    </row>
    <row r="212" ht="12.75">
      <c r="J212" s="65"/>
    </row>
    <row r="213" ht="12.75">
      <c r="J213" s="65"/>
    </row>
    <row r="214" ht="12.75">
      <c r="J214" s="65"/>
    </row>
    <row r="215" ht="12.75">
      <c r="J215" s="65"/>
    </row>
    <row r="216" ht="12.75">
      <c r="J216" s="65"/>
    </row>
    <row r="217" ht="12.75">
      <c r="J217" s="65"/>
    </row>
    <row r="218" ht="12.75">
      <c r="J218" s="65"/>
    </row>
    <row r="219" ht="12.75">
      <c r="J219" s="65"/>
    </row>
    <row r="220" ht="12.75">
      <c r="J220" s="65"/>
    </row>
    <row r="221" ht="12.75">
      <c r="J221" s="65"/>
    </row>
    <row r="222" ht="12.75">
      <c r="J222" s="65"/>
    </row>
    <row r="223" ht="12.75">
      <c r="J223" s="65"/>
    </row>
    <row r="224" ht="12.75">
      <c r="J224" s="65"/>
    </row>
    <row r="225" ht="12.75">
      <c r="J225" s="65"/>
    </row>
    <row r="226" ht="12.75">
      <c r="J226" s="65"/>
    </row>
    <row r="227" ht="12.75">
      <c r="J227" s="65"/>
    </row>
    <row r="228" ht="12.75">
      <c r="J228" s="65"/>
    </row>
    <row r="229" ht="12.75">
      <c r="J229" s="65"/>
    </row>
    <row r="230" ht="12.75">
      <c r="J230" s="65"/>
    </row>
    <row r="231" ht="12.75">
      <c r="J231" s="65"/>
    </row>
    <row r="232" ht="12.75">
      <c r="J232" s="65"/>
    </row>
    <row r="233" ht="12.75">
      <c r="J233" s="65"/>
    </row>
    <row r="234" ht="12.75">
      <c r="J234" s="65"/>
    </row>
    <row r="235" ht="12.75">
      <c r="J235" s="65"/>
    </row>
    <row r="236" ht="12.75">
      <c r="J236" s="65"/>
    </row>
    <row r="237" ht="12.75">
      <c r="J237" s="65"/>
    </row>
    <row r="238" ht="12.75">
      <c r="J238" s="65"/>
    </row>
    <row r="239" ht="12.75">
      <c r="J239" s="65"/>
    </row>
    <row r="240" ht="12.75">
      <c r="J240" s="65"/>
    </row>
    <row r="241" ht="12.75">
      <c r="J241" s="65"/>
    </row>
    <row r="242" ht="12.75">
      <c r="J242" s="65"/>
    </row>
    <row r="243" ht="12.75">
      <c r="J243" s="65"/>
    </row>
    <row r="244" ht="12.75">
      <c r="J244" s="65"/>
    </row>
    <row r="245" ht="12.75">
      <c r="J245" s="65"/>
    </row>
    <row r="246" ht="12.75">
      <c r="J246" s="65"/>
    </row>
    <row r="247" ht="12.75">
      <c r="J247" s="65"/>
    </row>
    <row r="248" ht="12.75">
      <c r="J248" s="65"/>
    </row>
    <row r="249" ht="12.75">
      <c r="J249" s="65"/>
    </row>
    <row r="250" ht="12.75">
      <c r="J250" s="65"/>
    </row>
    <row r="251" ht="12.75">
      <c r="J251" s="65"/>
    </row>
    <row r="252" ht="12.75">
      <c r="J252" s="65"/>
    </row>
    <row r="253" ht="12.75">
      <c r="J253" s="65"/>
    </row>
    <row r="254" ht="12.75">
      <c r="J254" s="65"/>
    </row>
    <row r="255" ht="12.75">
      <c r="J255" s="65"/>
    </row>
    <row r="256" ht="12.75">
      <c r="J256" s="65"/>
    </row>
    <row r="257" ht="12.75">
      <c r="J257" s="65"/>
    </row>
    <row r="258" ht="12.75">
      <c r="J258" s="65"/>
    </row>
    <row r="259" ht="12.75">
      <c r="J259" s="65"/>
    </row>
    <row r="260" ht="12.75">
      <c r="J260" s="65"/>
    </row>
    <row r="261" ht="12.75">
      <c r="J261" s="65"/>
    </row>
    <row r="262" ht="12.75">
      <c r="J262" s="65"/>
    </row>
    <row r="263" ht="12.75">
      <c r="J263" s="65"/>
    </row>
    <row r="264" ht="12.75">
      <c r="J264" s="65"/>
    </row>
    <row r="265" ht="12.75">
      <c r="J265" s="65"/>
    </row>
    <row r="266" ht="12.75">
      <c r="J266" s="65"/>
    </row>
    <row r="267" ht="12.75">
      <c r="J267" s="65"/>
    </row>
    <row r="268" ht="12.75">
      <c r="J268" s="65"/>
    </row>
    <row r="269" ht="12.75">
      <c r="J269" s="65"/>
    </row>
    <row r="270" ht="12.75">
      <c r="J270" s="65"/>
    </row>
    <row r="271" ht="12.75">
      <c r="J271" s="65"/>
    </row>
    <row r="272" ht="12.75">
      <c r="J272" s="65"/>
    </row>
    <row r="273" ht="12.75">
      <c r="J273" s="65"/>
    </row>
    <row r="274" ht="12.75">
      <c r="J274" s="65"/>
    </row>
    <row r="275" ht="12.75">
      <c r="J275" s="65"/>
    </row>
    <row r="276" ht="12.75">
      <c r="J276" s="65"/>
    </row>
    <row r="277" ht="12.75">
      <c r="J277" s="65"/>
    </row>
    <row r="278" ht="12.75">
      <c r="J278" s="65"/>
    </row>
    <row r="279" ht="12.75">
      <c r="J279" s="65"/>
    </row>
    <row r="280" ht="12.75">
      <c r="J280" s="65"/>
    </row>
    <row r="281" ht="12.75">
      <c r="J281" s="65"/>
    </row>
    <row r="282" ht="12.75">
      <c r="J282" s="65"/>
    </row>
    <row r="283" ht="12.75">
      <c r="J283" s="65"/>
    </row>
    <row r="284" ht="12.75">
      <c r="J284" s="65"/>
    </row>
    <row r="285" ht="12.75">
      <c r="J285" s="65"/>
    </row>
    <row r="286" ht="12.75">
      <c r="J286" s="65"/>
    </row>
    <row r="287" ht="12.75">
      <c r="J287" s="65"/>
    </row>
    <row r="288" ht="12.75">
      <c r="J288" s="65"/>
    </row>
    <row r="289" ht="12.75">
      <c r="J289" s="65"/>
    </row>
    <row r="290" ht="12.75">
      <c r="J290" s="65"/>
    </row>
    <row r="291" ht="12.75">
      <c r="J291" s="65"/>
    </row>
    <row r="292" ht="12.75">
      <c r="J292" s="65"/>
    </row>
    <row r="293" ht="12.75">
      <c r="J293" s="65"/>
    </row>
    <row r="294" ht="12.75">
      <c r="J294" s="65"/>
    </row>
    <row r="295" ht="12.75">
      <c r="J295" s="65"/>
    </row>
    <row r="296" ht="12.75">
      <c r="J296" s="65"/>
    </row>
    <row r="297" ht="12.75">
      <c r="J297" s="65"/>
    </row>
    <row r="298" ht="12.75">
      <c r="J298" s="65"/>
    </row>
    <row r="299" ht="12.75">
      <c r="J299" s="65"/>
    </row>
    <row r="300" ht="12.75">
      <c r="J300" s="65"/>
    </row>
    <row r="301" ht="12.75">
      <c r="J301" s="65"/>
    </row>
    <row r="302" ht="12.75">
      <c r="J302" s="65"/>
    </row>
    <row r="303" ht="12.75">
      <c r="J303" s="65"/>
    </row>
    <row r="304" ht="12.75">
      <c r="J304" s="65"/>
    </row>
    <row r="305" ht="12.75">
      <c r="J305" s="65"/>
    </row>
    <row r="306" ht="12.75">
      <c r="J306" s="65"/>
    </row>
    <row r="307" ht="12.75">
      <c r="J307" s="65"/>
    </row>
    <row r="308" ht="12.75">
      <c r="J308" s="65"/>
    </row>
    <row r="309" ht="12.75">
      <c r="J309" s="65"/>
    </row>
    <row r="310" ht="12.75">
      <c r="J310" s="65"/>
    </row>
    <row r="311" ht="12.75">
      <c r="J311" s="65"/>
    </row>
    <row r="312" ht="12.75">
      <c r="J312" s="65"/>
    </row>
    <row r="313" ht="12.75">
      <c r="J313" s="65"/>
    </row>
    <row r="314" ht="12.75">
      <c r="J314" s="65"/>
    </row>
    <row r="315" ht="12.75">
      <c r="J315" s="65"/>
    </row>
    <row r="316" ht="12.75">
      <c r="J316" s="65"/>
    </row>
    <row r="317" ht="12.75">
      <c r="J317" s="65"/>
    </row>
    <row r="318" ht="12.75">
      <c r="J318" s="65"/>
    </row>
    <row r="319" ht="12.75">
      <c r="J319" s="65"/>
    </row>
    <row r="320" ht="12.75">
      <c r="J320" s="65"/>
    </row>
    <row r="321" ht="12.75">
      <c r="J321" s="65"/>
    </row>
    <row r="322" ht="12.75">
      <c r="J322" s="65"/>
    </row>
    <row r="323" ht="12.75">
      <c r="J323" s="65"/>
    </row>
    <row r="324" ht="12.75">
      <c r="J324" s="65"/>
    </row>
    <row r="325" ht="12.75">
      <c r="J325" s="65"/>
    </row>
    <row r="326" ht="12.75">
      <c r="J326" s="65"/>
    </row>
    <row r="327" ht="12.75">
      <c r="J327" s="65"/>
    </row>
    <row r="328" ht="12.75">
      <c r="J328" s="65"/>
    </row>
    <row r="329" ht="12.75">
      <c r="J329" s="65"/>
    </row>
    <row r="330" ht="12.75">
      <c r="J330" s="65"/>
    </row>
    <row r="331" ht="12.75">
      <c r="J331" s="65"/>
    </row>
    <row r="332" ht="12.75">
      <c r="J332" s="65"/>
    </row>
    <row r="333" ht="12.75">
      <c r="J333" s="65"/>
    </row>
    <row r="334" ht="12.75">
      <c r="J334" s="65"/>
    </row>
    <row r="335" ht="12.75">
      <c r="J335" s="65"/>
    </row>
    <row r="336" ht="12.75">
      <c r="J336" s="65"/>
    </row>
    <row r="337" ht="12.75">
      <c r="J337" s="65"/>
    </row>
    <row r="338" ht="12.75">
      <c r="J338" s="65"/>
    </row>
    <row r="339" ht="12.75">
      <c r="J339" s="65"/>
    </row>
    <row r="340" ht="12.75">
      <c r="J340" s="65"/>
    </row>
    <row r="341" ht="12.75">
      <c r="J341" s="65"/>
    </row>
    <row r="342" ht="12.75">
      <c r="J342" s="65"/>
    </row>
    <row r="343" ht="12.75">
      <c r="J343" s="65"/>
    </row>
    <row r="344" ht="12.75">
      <c r="J344" s="65"/>
    </row>
    <row r="345" ht="12.75">
      <c r="J345" s="65"/>
    </row>
    <row r="346" ht="12.75">
      <c r="J346" s="65"/>
    </row>
    <row r="347" ht="12.75">
      <c r="J347" s="65"/>
    </row>
    <row r="348" ht="12.75">
      <c r="J348" s="65"/>
    </row>
    <row r="349" ht="12.75">
      <c r="J349" s="65"/>
    </row>
    <row r="350" ht="12.75">
      <c r="J350" s="65"/>
    </row>
    <row r="351" ht="12.75">
      <c r="J351" s="65"/>
    </row>
    <row r="352" ht="12.75">
      <c r="J352" s="65"/>
    </row>
    <row r="353" ht="12.75">
      <c r="J353" s="65"/>
    </row>
    <row r="354" ht="12.75">
      <c r="J354" s="65"/>
    </row>
    <row r="355" ht="12.75">
      <c r="J355" s="65"/>
    </row>
    <row r="356" ht="12.75">
      <c r="J356" s="65"/>
    </row>
    <row r="357" ht="12.75">
      <c r="J357" s="65"/>
    </row>
    <row r="358" ht="12.75">
      <c r="J358" s="65"/>
    </row>
    <row r="359" ht="12.75">
      <c r="J359" s="65"/>
    </row>
    <row r="360" ht="12.75">
      <c r="J360" s="65"/>
    </row>
    <row r="361" ht="12.75">
      <c r="J361" s="65"/>
    </row>
    <row r="362" ht="12.75">
      <c r="J362" s="65"/>
    </row>
    <row r="363" ht="12.75">
      <c r="J363" s="65"/>
    </row>
    <row r="364" ht="12.75">
      <c r="J364" s="65"/>
    </row>
    <row r="365" ht="12.75">
      <c r="J365" s="65"/>
    </row>
    <row r="366" ht="12.75">
      <c r="J366" s="65"/>
    </row>
    <row r="367" ht="12.75">
      <c r="J367" s="65"/>
    </row>
    <row r="368" ht="12.75">
      <c r="J368" s="65"/>
    </row>
    <row r="369" ht="12.75">
      <c r="J369" s="65"/>
    </row>
    <row r="370" ht="12.75">
      <c r="J370" s="65"/>
    </row>
    <row r="371" ht="12.75">
      <c r="J371" s="65"/>
    </row>
    <row r="372" ht="12.75">
      <c r="J372" s="65"/>
    </row>
    <row r="373" ht="12.75">
      <c r="J373" s="65"/>
    </row>
    <row r="374" ht="12.75">
      <c r="J374" s="65"/>
    </row>
    <row r="375" ht="12.75">
      <c r="J375" s="65"/>
    </row>
    <row r="376" ht="12.75">
      <c r="J376" s="65"/>
    </row>
    <row r="377" ht="12.75">
      <c r="J377" s="65"/>
    </row>
    <row r="378" ht="12.75">
      <c r="J378" s="65"/>
    </row>
    <row r="379" ht="12.75">
      <c r="J379" s="65"/>
    </row>
    <row r="380" ht="12.75">
      <c r="J380" s="65"/>
    </row>
    <row r="381" ht="12.75">
      <c r="J381" s="65"/>
    </row>
    <row r="382" ht="12.75">
      <c r="J382" s="65"/>
    </row>
    <row r="383" ht="12.75">
      <c r="J383" s="65"/>
    </row>
    <row r="384" ht="12.75">
      <c r="J384" s="65"/>
    </row>
    <row r="385" ht="12.75">
      <c r="J385" s="65"/>
    </row>
    <row r="386" ht="12.75">
      <c r="J386" s="65"/>
    </row>
    <row r="387" ht="12.75">
      <c r="J387" s="65"/>
    </row>
    <row r="388" ht="12.75">
      <c r="J388" s="65"/>
    </row>
    <row r="389" ht="12.75">
      <c r="J389" s="65"/>
    </row>
    <row r="390" ht="12.75">
      <c r="J390" s="65"/>
    </row>
    <row r="391" ht="12.75">
      <c r="J391" s="65"/>
    </row>
    <row r="392" ht="12.75">
      <c r="J392" s="65"/>
    </row>
    <row r="393" ht="12.75">
      <c r="J393" s="65"/>
    </row>
    <row r="394" ht="12.75">
      <c r="J394" s="65"/>
    </row>
    <row r="395" ht="12.75">
      <c r="J395" s="65"/>
    </row>
    <row r="396" ht="12.75">
      <c r="J396" s="65"/>
    </row>
    <row r="397" ht="12.75">
      <c r="J397" s="65"/>
    </row>
  </sheetData>
  <printOptions/>
  <pageMargins left="0.75" right="0.75" top="1" bottom="1" header="0.5" footer="0.5"/>
  <pageSetup horizontalDpi="600" verticalDpi="600" orientation="portrait" r:id="rId1"/>
  <rowBreaks count="1" manualBreakCount="1">
    <brk id="49" max="255" man="1"/>
  </rowBreaks>
</worksheet>
</file>

<file path=xl/worksheets/sheet3.xml><?xml version="1.0" encoding="utf-8"?>
<worksheet xmlns="http://schemas.openxmlformats.org/spreadsheetml/2006/main" xmlns:r="http://schemas.openxmlformats.org/officeDocument/2006/relationships">
  <dimension ref="A1:K174"/>
  <sheetViews>
    <sheetView showGridLines="0" zoomScale="90" zoomScaleNormal="90" workbookViewId="0" topLeftCell="A159">
      <selection activeCell="G179" sqref="G179"/>
    </sheetView>
  </sheetViews>
  <sheetFormatPr defaultColWidth="8.88671875" defaultRowHeight="15"/>
  <cols>
    <col min="1" max="1" width="3.5546875" style="20" customWidth="1"/>
    <col min="2" max="4" width="7.6640625" style="20" bestFit="1" customWidth="1"/>
    <col min="5" max="5" width="18.10546875" style="20" customWidth="1"/>
    <col min="6" max="6" width="11.88671875" style="20" customWidth="1"/>
    <col min="7" max="7" width="12.10546875" style="20" customWidth="1"/>
    <col min="8" max="8" width="18.77734375" style="20" customWidth="1"/>
    <col min="9" max="9" width="20.4453125" style="20" customWidth="1"/>
    <col min="10" max="10" width="7.21484375" style="20" customWidth="1"/>
    <col min="11" max="11" width="7.6640625" style="20" bestFit="1" customWidth="1"/>
    <col min="12" max="16384" width="7.21484375" style="20" customWidth="1"/>
  </cols>
  <sheetData>
    <row r="1" ht="18.75">
      <c r="A1" s="19" t="s">
        <v>67</v>
      </c>
    </row>
    <row r="2" ht="14.25">
      <c r="A2" s="21" t="s">
        <v>68</v>
      </c>
    </row>
    <row r="4" spans="1:11" ht="12.75">
      <c r="A4" s="22" t="s">
        <v>69</v>
      </c>
      <c r="B4" s="23"/>
      <c r="C4" s="23"/>
      <c r="D4" s="23"/>
      <c r="E4" s="23"/>
      <c r="F4" s="23"/>
      <c r="G4" s="23"/>
      <c r="H4" s="23"/>
      <c r="I4" s="23"/>
      <c r="J4" s="23"/>
      <c r="K4" s="23"/>
    </row>
    <row r="5" spans="1:11" ht="12.75" customHeight="1">
      <c r="A5" s="23"/>
      <c r="B5" s="23"/>
      <c r="C5" s="23"/>
      <c r="D5" s="23"/>
      <c r="E5" s="23"/>
      <c r="F5" s="23"/>
      <c r="G5" s="23"/>
      <c r="H5" s="23"/>
      <c r="I5" s="23"/>
      <c r="J5" s="23"/>
      <c r="K5" s="23"/>
    </row>
    <row r="6" spans="1:11" ht="12.75" customHeight="1">
      <c r="A6" s="24" t="s">
        <v>70</v>
      </c>
      <c r="B6" s="23"/>
      <c r="C6" s="23"/>
      <c r="D6" s="23"/>
      <c r="E6" s="23"/>
      <c r="F6" s="23"/>
      <c r="G6" s="23"/>
      <c r="H6" s="23"/>
      <c r="I6" s="23"/>
      <c r="J6" s="23"/>
      <c r="K6" s="23"/>
    </row>
    <row r="7" spans="2:11" ht="27.75" customHeight="1">
      <c r="B7" s="102" t="s">
        <v>71</v>
      </c>
      <c r="C7" s="102"/>
      <c r="D7" s="102"/>
      <c r="E7" s="102"/>
      <c r="F7" s="102"/>
      <c r="G7" s="102"/>
      <c r="H7" s="102"/>
      <c r="I7" s="23"/>
      <c r="J7" s="23"/>
      <c r="K7" s="23"/>
    </row>
    <row r="8" spans="1:11" ht="12.75" customHeight="1">
      <c r="A8" s="23"/>
      <c r="B8" s="23"/>
      <c r="C8" s="23"/>
      <c r="D8" s="23"/>
      <c r="E8" s="23"/>
      <c r="F8" s="23"/>
      <c r="G8" s="23"/>
      <c r="H8" s="23"/>
      <c r="I8" s="23"/>
      <c r="J8" s="23"/>
      <c r="K8" s="23"/>
    </row>
    <row r="9" spans="1:11" ht="12.75" customHeight="1">
      <c r="A9" s="24" t="s">
        <v>72</v>
      </c>
      <c r="B9" s="23"/>
      <c r="C9" s="23"/>
      <c r="D9" s="23"/>
      <c r="E9" s="23"/>
      <c r="F9" s="23"/>
      <c r="G9" s="23"/>
      <c r="H9" s="23"/>
      <c r="I9" s="23"/>
      <c r="J9" s="23"/>
      <c r="K9" s="23"/>
    </row>
    <row r="10" spans="2:11" ht="12.75" customHeight="1">
      <c r="B10" s="23" t="s">
        <v>73</v>
      </c>
      <c r="C10" s="23"/>
      <c r="D10" s="23"/>
      <c r="E10" s="23"/>
      <c r="F10" s="23"/>
      <c r="G10" s="23"/>
      <c r="H10" s="23"/>
      <c r="I10" s="23"/>
      <c r="J10" s="23"/>
      <c r="K10" s="23"/>
    </row>
    <row r="11" spans="1:11" ht="12.75" customHeight="1">
      <c r="A11" s="23"/>
      <c r="B11" s="23"/>
      <c r="C11" s="23"/>
      <c r="D11" s="23"/>
      <c r="E11" s="23"/>
      <c r="F11" s="23"/>
      <c r="G11" s="23"/>
      <c r="H11" s="23"/>
      <c r="I11" s="23"/>
      <c r="J11" s="23"/>
      <c r="K11" s="23"/>
    </row>
    <row r="12" spans="1:11" ht="12.75" customHeight="1">
      <c r="A12" s="24" t="s">
        <v>74</v>
      </c>
      <c r="B12" s="23"/>
      <c r="C12" s="23"/>
      <c r="D12" s="23"/>
      <c r="E12" s="23"/>
      <c r="F12" s="23"/>
      <c r="G12" s="23"/>
      <c r="H12" s="23"/>
      <c r="I12" s="23"/>
      <c r="J12" s="23"/>
      <c r="K12" s="23"/>
    </row>
    <row r="13" spans="1:11" ht="31.5" customHeight="1">
      <c r="A13" s="23"/>
      <c r="B13" s="94" t="s">
        <v>75</v>
      </c>
      <c r="C13" s="94"/>
      <c r="D13" s="94"/>
      <c r="E13" s="94"/>
      <c r="F13" s="94"/>
      <c r="G13" s="94"/>
      <c r="H13" s="94"/>
      <c r="I13" s="23"/>
      <c r="J13" s="23"/>
      <c r="K13" s="23"/>
    </row>
    <row r="14" spans="1:11" ht="12.75" customHeight="1">
      <c r="A14" s="23"/>
      <c r="B14" s="23"/>
      <c r="C14" s="23"/>
      <c r="D14" s="23"/>
      <c r="E14" s="23"/>
      <c r="F14" s="23"/>
      <c r="G14" s="23"/>
      <c r="H14" s="23"/>
      <c r="I14" s="23"/>
      <c r="J14" s="23"/>
      <c r="K14" s="23"/>
    </row>
    <row r="15" spans="1:11" ht="12.75" customHeight="1">
      <c r="A15" s="24" t="s">
        <v>76</v>
      </c>
      <c r="B15" s="23"/>
      <c r="C15" s="23"/>
      <c r="D15" s="23"/>
      <c r="E15" s="23"/>
      <c r="F15" s="23"/>
      <c r="G15" s="23"/>
      <c r="H15" s="23"/>
      <c r="I15" s="23"/>
      <c r="J15" s="23"/>
      <c r="K15" s="23"/>
    </row>
    <row r="16" spans="2:11" ht="12.75" customHeight="1">
      <c r="B16" s="23" t="s">
        <v>77</v>
      </c>
      <c r="C16" s="23"/>
      <c r="D16" s="23"/>
      <c r="E16" s="23"/>
      <c r="F16" s="23"/>
      <c r="G16" s="23"/>
      <c r="H16" s="23"/>
      <c r="I16" s="23"/>
      <c r="J16" s="23"/>
      <c r="K16" s="23"/>
    </row>
    <row r="17" spans="1:7" ht="12.75" customHeight="1">
      <c r="A17" s="23"/>
      <c r="B17" s="23"/>
      <c r="C17" s="23"/>
      <c r="E17" s="26" t="s">
        <v>78</v>
      </c>
      <c r="F17" s="26" t="s">
        <v>79</v>
      </c>
      <c r="G17" s="26" t="s">
        <v>80</v>
      </c>
    </row>
    <row r="18" spans="1:7" ht="12.75" customHeight="1">
      <c r="A18" s="23"/>
      <c r="B18" s="23"/>
      <c r="C18" s="23"/>
      <c r="E18" s="26" t="s">
        <v>81</v>
      </c>
      <c r="F18" s="26" t="s">
        <v>82</v>
      </c>
      <c r="G18" s="26" t="s">
        <v>83</v>
      </c>
    </row>
    <row r="19" spans="1:7" ht="12.75" customHeight="1">
      <c r="A19" s="23"/>
      <c r="B19" s="23"/>
      <c r="C19" s="23"/>
      <c r="E19" s="27" t="s">
        <v>12</v>
      </c>
      <c r="F19" s="27" t="s">
        <v>12</v>
      </c>
      <c r="G19" s="27" t="s">
        <v>12</v>
      </c>
    </row>
    <row r="20" spans="2:7" ht="12.75" customHeight="1">
      <c r="B20" s="23" t="s">
        <v>84</v>
      </c>
      <c r="C20" s="23"/>
      <c r="E20" s="13">
        <v>5517</v>
      </c>
      <c r="F20" s="13">
        <v>7034</v>
      </c>
      <c r="G20" s="13">
        <v>192</v>
      </c>
    </row>
    <row r="21" spans="2:7" ht="12.75" customHeight="1">
      <c r="B21" s="23" t="s">
        <v>85</v>
      </c>
      <c r="C21" s="23"/>
      <c r="E21" s="13">
        <v>0</v>
      </c>
      <c r="F21" s="13">
        <v>149</v>
      </c>
      <c r="G21" s="13">
        <v>50</v>
      </c>
    </row>
    <row r="22" spans="2:7" ht="12.75" customHeight="1">
      <c r="B22" s="23" t="s">
        <v>86</v>
      </c>
      <c r="C22" s="23"/>
      <c r="E22" s="13">
        <v>0</v>
      </c>
      <c r="F22" s="13">
        <v>0</v>
      </c>
      <c r="G22" s="13">
        <v>-1084</v>
      </c>
    </row>
    <row r="23" spans="2:7" ht="12.75" customHeight="1">
      <c r="B23" s="23" t="s">
        <v>87</v>
      </c>
      <c r="C23" s="23"/>
      <c r="E23" s="13">
        <v>5633</v>
      </c>
      <c r="F23" s="13">
        <v>11201</v>
      </c>
      <c r="G23" s="13">
        <v>6792</v>
      </c>
    </row>
    <row r="24" spans="2:7" ht="12.75" customHeight="1">
      <c r="B24" s="23" t="s">
        <v>88</v>
      </c>
      <c r="C24" s="23"/>
      <c r="E24" s="13">
        <v>0</v>
      </c>
      <c r="F24" s="13">
        <v>0</v>
      </c>
      <c r="G24" s="13">
        <v>0</v>
      </c>
    </row>
    <row r="25" spans="1:7" ht="13.5" customHeight="1" thickBot="1">
      <c r="A25" s="23"/>
      <c r="B25" s="23"/>
      <c r="C25" s="23"/>
      <c r="E25" s="29">
        <f>SUM(E20:E24)</f>
        <v>11150</v>
      </c>
      <c r="F25" s="29">
        <f>SUM(F20:F24)</f>
        <v>18384</v>
      </c>
      <c r="G25" s="29">
        <f>SUM(G20:G24)</f>
        <v>5950</v>
      </c>
    </row>
    <row r="26" spans="3:11" ht="13.5" customHeight="1" thickTop="1">
      <c r="C26" s="23"/>
      <c r="D26" s="23"/>
      <c r="E26" s="23"/>
      <c r="F26" s="23"/>
      <c r="G26" s="23"/>
      <c r="H26" s="23"/>
      <c r="I26" s="30"/>
      <c r="J26" s="30"/>
      <c r="K26" s="23"/>
    </row>
    <row r="27" spans="2:11" ht="12.75" customHeight="1">
      <c r="B27" s="23" t="s">
        <v>89</v>
      </c>
      <c r="C27" s="23"/>
      <c r="D27" s="23"/>
      <c r="E27" s="23"/>
      <c r="F27" s="23"/>
      <c r="G27" s="23"/>
      <c r="H27" s="23"/>
      <c r="I27" s="23"/>
      <c r="J27" s="30"/>
      <c r="K27" s="23"/>
    </row>
    <row r="28" spans="2:11" ht="12.75" customHeight="1">
      <c r="B28" s="23" t="s">
        <v>90</v>
      </c>
      <c r="C28" s="23"/>
      <c r="D28" s="23"/>
      <c r="E28" s="23"/>
      <c r="F28" s="23"/>
      <c r="G28" s="23"/>
      <c r="H28" s="23"/>
      <c r="I28" s="23"/>
      <c r="J28" s="30"/>
      <c r="K28" s="23"/>
    </row>
    <row r="29" spans="3:11" ht="12.75" customHeight="1">
      <c r="C29" s="23"/>
      <c r="D29" s="23"/>
      <c r="E29" s="23"/>
      <c r="F29" s="23"/>
      <c r="G29" s="23"/>
      <c r="H29" s="23"/>
      <c r="I29" s="23"/>
      <c r="J29" s="30"/>
      <c r="K29" s="23"/>
    </row>
    <row r="30" spans="1:11" ht="12.75" customHeight="1">
      <c r="A30" s="24" t="s">
        <v>91</v>
      </c>
      <c r="C30" s="23"/>
      <c r="D30" s="23"/>
      <c r="E30" s="23"/>
      <c r="F30" s="23"/>
      <c r="G30" s="23"/>
      <c r="H30" s="23"/>
      <c r="I30" s="23"/>
      <c r="J30" s="30"/>
      <c r="K30" s="23"/>
    </row>
    <row r="31" spans="3:11" ht="12.75" customHeight="1">
      <c r="C31" s="23"/>
      <c r="D31" s="23"/>
      <c r="E31" s="23"/>
      <c r="F31" s="23"/>
      <c r="G31" s="23"/>
      <c r="H31" s="23"/>
      <c r="I31" s="23"/>
      <c r="J31" s="30"/>
      <c r="K31" s="23"/>
    </row>
    <row r="32" spans="2:11" ht="12.75" customHeight="1">
      <c r="B32" s="23" t="s">
        <v>92</v>
      </c>
      <c r="C32" s="23"/>
      <c r="D32" s="23"/>
      <c r="E32" s="23"/>
      <c r="F32" s="23"/>
      <c r="G32" s="23"/>
      <c r="H32" s="23"/>
      <c r="I32" s="23"/>
      <c r="J32" s="30"/>
      <c r="K32" s="23"/>
    </row>
    <row r="33" spans="3:11" ht="12.75" customHeight="1">
      <c r="C33" s="23"/>
      <c r="D33" s="23"/>
      <c r="E33" s="23"/>
      <c r="F33" s="23"/>
      <c r="G33" s="23"/>
      <c r="H33" s="23"/>
      <c r="I33" s="23"/>
      <c r="J33" s="30"/>
      <c r="K33" s="23"/>
    </row>
    <row r="34" spans="1:11" ht="12.75" customHeight="1">
      <c r="A34" s="24" t="s">
        <v>93</v>
      </c>
      <c r="B34" s="23"/>
      <c r="C34" s="23"/>
      <c r="D34" s="23"/>
      <c r="E34" s="23"/>
      <c r="F34" s="23"/>
      <c r="G34" s="23"/>
      <c r="H34" s="23"/>
      <c r="I34" s="23"/>
      <c r="J34" s="23"/>
      <c r="K34" s="23"/>
    </row>
    <row r="35" spans="2:11" ht="12.75" customHeight="1">
      <c r="B35" s="23" t="s">
        <v>94</v>
      </c>
      <c r="C35" s="23"/>
      <c r="D35" s="23"/>
      <c r="E35" s="23"/>
      <c r="F35" s="23"/>
      <c r="G35" s="23"/>
      <c r="H35" s="23"/>
      <c r="I35" s="23"/>
      <c r="J35" s="23"/>
      <c r="K35" s="23"/>
    </row>
    <row r="36" spans="2:11" ht="12.75" customHeight="1">
      <c r="B36" s="23"/>
      <c r="C36" s="23"/>
      <c r="D36" s="23"/>
      <c r="E36" s="23"/>
      <c r="F36" s="23"/>
      <c r="G36" s="23"/>
      <c r="H36" s="23"/>
      <c r="I36" s="23"/>
      <c r="J36" s="23"/>
      <c r="K36" s="23"/>
    </row>
    <row r="37" spans="2:11" ht="12.75" customHeight="1">
      <c r="B37" s="23"/>
      <c r="C37" s="23"/>
      <c r="D37" s="23"/>
      <c r="E37" s="23" t="s">
        <v>95</v>
      </c>
      <c r="F37" s="23"/>
      <c r="G37" s="23" t="s">
        <v>96</v>
      </c>
      <c r="H37" s="23"/>
      <c r="I37" s="23"/>
      <c r="J37" s="23"/>
      <c r="K37" s="23"/>
    </row>
    <row r="38" spans="2:11" ht="12.75" customHeight="1">
      <c r="B38" s="23"/>
      <c r="C38" s="23"/>
      <c r="D38" s="23"/>
      <c r="E38" s="31" t="s">
        <v>12</v>
      </c>
      <c r="F38" s="31"/>
      <c r="G38" s="31" t="s">
        <v>12</v>
      </c>
      <c r="H38" s="23"/>
      <c r="I38" s="23"/>
      <c r="J38" s="23"/>
      <c r="K38" s="23"/>
    </row>
    <row r="39" spans="2:11" ht="13.5" customHeight="1" thickBot="1">
      <c r="B39" s="23" t="s">
        <v>97</v>
      </c>
      <c r="C39" s="23"/>
      <c r="D39" s="23"/>
      <c r="E39" s="32">
        <v>163065</v>
      </c>
      <c r="F39" s="13"/>
      <c r="G39" s="32">
        <v>284350</v>
      </c>
      <c r="H39" s="23"/>
      <c r="I39" s="23"/>
      <c r="J39" s="23"/>
      <c r="K39" s="23"/>
    </row>
    <row r="40" spans="2:11" ht="14.25" customHeight="1" thickBot="1" thickTop="1">
      <c r="B40" s="23" t="s">
        <v>98</v>
      </c>
      <c r="C40" s="23"/>
      <c r="D40" s="23"/>
      <c r="E40" s="33">
        <v>0</v>
      </c>
      <c r="F40" s="13"/>
      <c r="G40" s="33">
        <v>0</v>
      </c>
      <c r="H40" s="23"/>
      <c r="I40" s="23"/>
      <c r="J40" s="23"/>
      <c r="K40" s="23"/>
    </row>
    <row r="41" spans="2:11" ht="14.25" customHeight="1" thickBot="1" thickTop="1">
      <c r="B41" s="23" t="s">
        <v>99</v>
      </c>
      <c r="C41" s="23"/>
      <c r="D41" s="23"/>
      <c r="E41" s="33">
        <v>0</v>
      </c>
      <c r="F41" s="13"/>
      <c r="G41" s="33">
        <v>0</v>
      </c>
      <c r="H41" s="23"/>
      <c r="I41" s="23"/>
      <c r="J41" s="23"/>
      <c r="K41" s="23"/>
    </row>
    <row r="42" spans="2:11" ht="13.5" customHeight="1" thickTop="1">
      <c r="B42" s="23"/>
      <c r="C42" s="23"/>
      <c r="D42" s="23"/>
      <c r="E42" s="13"/>
      <c r="F42" s="13"/>
      <c r="G42" s="13"/>
      <c r="H42" s="23"/>
      <c r="I42" s="23"/>
      <c r="J42" s="23"/>
      <c r="K42" s="23"/>
    </row>
    <row r="43" spans="2:11" ht="12.75" customHeight="1">
      <c r="B43" s="23" t="s">
        <v>100</v>
      </c>
      <c r="C43" s="23"/>
      <c r="D43" s="23"/>
      <c r="E43" s="23"/>
      <c r="F43" s="23"/>
      <c r="G43" s="23"/>
      <c r="H43" s="23"/>
      <c r="I43" s="23"/>
      <c r="J43" s="23"/>
      <c r="K43" s="23"/>
    </row>
    <row r="44" spans="1:11" ht="12.75" customHeight="1">
      <c r="A44" s="23"/>
      <c r="B44" s="23"/>
      <c r="C44" s="23"/>
      <c r="D44" s="23"/>
      <c r="E44" s="23"/>
      <c r="F44" s="23"/>
      <c r="G44" s="23"/>
      <c r="H44" s="23"/>
      <c r="I44" s="23"/>
      <c r="J44" s="23"/>
      <c r="K44" s="23"/>
    </row>
    <row r="45" spans="2:11" ht="12.75" customHeight="1">
      <c r="B45" s="23"/>
      <c r="D45" s="23"/>
      <c r="E45" s="23"/>
      <c r="F45" s="34" t="s">
        <v>101</v>
      </c>
      <c r="G45" s="34" t="s">
        <v>102</v>
      </c>
      <c r="I45" s="23"/>
      <c r="J45" s="23"/>
      <c r="K45" s="23"/>
    </row>
    <row r="46" spans="3:11" ht="12.75" customHeight="1">
      <c r="C46" s="35" t="s">
        <v>39</v>
      </c>
      <c r="D46" s="23" t="s">
        <v>103</v>
      </c>
      <c r="E46" s="23"/>
      <c r="F46" s="36">
        <v>369736179</v>
      </c>
      <c r="G46" s="37" t="s">
        <v>104</v>
      </c>
      <c r="I46" s="23"/>
      <c r="J46" s="23"/>
      <c r="K46" s="23"/>
    </row>
    <row r="47" spans="3:11" ht="12.75" customHeight="1">
      <c r="C47" s="35" t="s">
        <v>105</v>
      </c>
      <c r="D47" s="23" t="s">
        <v>106</v>
      </c>
      <c r="F47" s="36">
        <v>369736179</v>
      </c>
      <c r="G47" s="37" t="s">
        <v>104</v>
      </c>
      <c r="I47" s="23"/>
      <c r="J47" s="23"/>
      <c r="K47" s="23"/>
    </row>
    <row r="48" spans="3:11" ht="12.75" customHeight="1">
      <c r="C48" s="35" t="s">
        <v>107</v>
      </c>
      <c r="D48" s="23" t="s">
        <v>108</v>
      </c>
      <c r="F48" s="36">
        <v>456908330</v>
      </c>
      <c r="G48" s="37" t="s">
        <v>104</v>
      </c>
      <c r="I48" s="23"/>
      <c r="J48" s="23"/>
      <c r="K48" s="23"/>
    </row>
    <row r="49" spans="3:11" ht="12.75" customHeight="1">
      <c r="C49" s="35"/>
      <c r="D49" s="23"/>
      <c r="F49" s="36"/>
      <c r="G49" s="36"/>
      <c r="I49" s="23"/>
      <c r="J49" s="23"/>
      <c r="K49" s="23"/>
    </row>
    <row r="50" spans="1:11" ht="12.75" customHeight="1">
      <c r="A50" s="24" t="s">
        <v>109</v>
      </c>
      <c r="B50" s="23"/>
      <c r="C50" s="23"/>
      <c r="D50" s="23"/>
      <c r="E50" s="23"/>
      <c r="F50" s="23"/>
      <c r="G50" s="23"/>
      <c r="H50" s="23"/>
      <c r="I50" s="23"/>
      <c r="J50" s="23"/>
      <c r="K50" s="23"/>
    </row>
    <row r="51" spans="2:11" ht="40.5" customHeight="1">
      <c r="B51" s="101" t="s">
        <v>171</v>
      </c>
      <c r="C51" s="101"/>
      <c r="D51" s="101"/>
      <c r="E51" s="101"/>
      <c r="F51" s="101"/>
      <c r="G51" s="101"/>
      <c r="H51" s="101"/>
      <c r="I51" s="23"/>
      <c r="J51" s="23"/>
      <c r="K51" s="23"/>
    </row>
    <row r="52" spans="1:11" ht="12.75" customHeight="1">
      <c r="A52" s="23" t="s">
        <v>110</v>
      </c>
      <c r="B52" s="23"/>
      <c r="C52" s="23"/>
      <c r="D52" s="23"/>
      <c r="E52" s="23"/>
      <c r="F52" s="23"/>
      <c r="G52" s="23"/>
      <c r="H52" s="23"/>
      <c r="I52" s="23"/>
      <c r="J52" s="23"/>
      <c r="K52" s="23"/>
    </row>
    <row r="53" spans="1:11" ht="12.75" customHeight="1">
      <c r="A53" s="24" t="s">
        <v>111</v>
      </c>
      <c r="B53" s="23"/>
      <c r="C53" s="23"/>
      <c r="D53" s="23"/>
      <c r="E53" s="23"/>
      <c r="F53" s="23"/>
      <c r="G53" s="23"/>
      <c r="H53" s="23"/>
      <c r="I53" s="23"/>
      <c r="J53" s="23"/>
      <c r="K53" s="23"/>
    </row>
    <row r="54" spans="1:11" ht="12.75" customHeight="1">
      <c r="A54" s="38"/>
      <c r="B54" s="24" t="s">
        <v>112</v>
      </c>
      <c r="C54" s="23"/>
      <c r="D54" s="23"/>
      <c r="E54" s="23"/>
      <c r="F54" s="23"/>
      <c r="G54" s="23"/>
      <c r="H54" s="23"/>
      <c r="I54" s="23"/>
      <c r="J54" s="23"/>
      <c r="K54" s="23"/>
    </row>
    <row r="55" spans="1:11" ht="71.25" customHeight="1">
      <c r="A55" s="38"/>
      <c r="B55" s="94" t="s">
        <v>172</v>
      </c>
      <c r="C55" s="94"/>
      <c r="D55" s="94"/>
      <c r="E55" s="94"/>
      <c r="F55" s="94"/>
      <c r="G55" s="94"/>
      <c r="H55" s="94"/>
      <c r="I55" s="23"/>
      <c r="J55" s="23"/>
      <c r="K55" s="23"/>
    </row>
    <row r="56" spans="1:11" ht="9" customHeight="1">
      <c r="A56" s="38"/>
      <c r="B56" s="25"/>
      <c r="C56" s="25"/>
      <c r="D56" s="25"/>
      <c r="E56" s="25"/>
      <c r="F56" s="25"/>
      <c r="G56" s="25"/>
      <c r="H56" s="25"/>
      <c r="I56" s="23"/>
      <c r="J56" s="23"/>
      <c r="K56" s="23"/>
    </row>
    <row r="57" spans="1:11" ht="27.75" customHeight="1">
      <c r="A57" s="38"/>
      <c r="B57" s="94" t="s">
        <v>173</v>
      </c>
      <c r="C57" s="94"/>
      <c r="D57" s="94"/>
      <c r="E57" s="94"/>
      <c r="F57" s="94"/>
      <c r="G57" s="94"/>
      <c r="H57" s="94"/>
      <c r="I57" s="23"/>
      <c r="J57" s="23"/>
      <c r="K57" s="23"/>
    </row>
    <row r="58" spans="1:11" ht="18.75" customHeight="1">
      <c r="A58" s="38"/>
      <c r="B58" s="25"/>
      <c r="C58" s="25"/>
      <c r="D58" s="25"/>
      <c r="E58" s="25"/>
      <c r="F58" s="25"/>
      <c r="G58" s="25"/>
      <c r="H58" s="25"/>
      <c r="I58" s="23"/>
      <c r="J58" s="23"/>
      <c r="K58" s="23"/>
    </row>
    <row r="59" spans="1:11" ht="14.25" customHeight="1">
      <c r="A59" s="23"/>
      <c r="B59" s="103" t="s">
        <v>113</v>
      </c>
      <c r="C59" s="103"/>
      <c r="D59" s="104"/>
      <c r="E59" s="25"/>
      <c r="F59" s="25"/>
      <c r="G59" s="25"/>
      <c r="H59" s="25"/>
      <c r="I59" s="23"/>
      <c r="J59" s="23"/>
      <c r="K59" s="23"/>
    </row>
    <row r="60" spans="1:11" ht="55.5" customHeight="1">
      <c r="A60" s="23"/>
      <c r="B60" s="94" t="s">
        <v>174</v>
      </c>
      <c r="C60" s="94"/>
      <c r="D60" s="94"/>
      <c r="E60" s="94"/>
      <c r="F60" s="94"/>
      <c r="G60" s="94"/>
      <c r="H60" s="94"/>
      <c r="I60" s="23"/>
      <c r="J60" s="23"/>
      <c r="K60" s="23"/>
    </row>
    <row r="61" spans="1:11" ht="6.75" customHeight="1">
      <c r="A61" s="23"/>
      <c r="B61" s="25"/>
      <c r="C61" s="25"/>
      <c r="D61" s="25"/>
      <c r="E61" s="25"/>
      <c r="F61" s="25"/>
      <c r="G61" s="25"/>
      <c r="H61" s="25"/>
      <c r="I61" s="23"/>
      <c r="J61" s="23"/>
      <c r="K61" s="23"/>
    </row>
    <row r="62" spans="1:11" ht="37.5" customHeight="1">
      <c r="A62" s="23"/>
      <c r="B62" s="95" t="s">
        <v>175</v>
      </c>
      <c r="C62" s="96"/>
      <c r="D62" s="96"/>
      <c r="E62" s="96"/>
      <c r="F62" s="96"/>
      <c r="G62" s="96"/>
      <c r="H62" s="97"/>
      <c r="I62" s="23"/>
      <c r="J62" s="23"/>
      <c r="K62" s="23"/>
    </row>
    <row r="63" spans="1:11" ht="17.25" customHeight="1">
      <c r="A63" s="23"/>
      <c r="B63" s="98" t="s">
        <v>114</v>
      </c>
      <c r="C63" s="100"/>
      <c r="D63" s="100"/>
      <c r="E63" s="100"/>
      <c r="F63" s="100"/>
      <c r="G63" s="100"/>
      <c r="H63" s="100"/>
      <c r="I63" s="23"/>
      <c r="J63" s="23"/>
      <c r="K63" s="23"/>
    </row>
    <row r="64" spans="1:11" ht="17.25" customHeight="1">
      <c r="A64" s="23"/>
      <c r="B64" s="39"/>
      <c r="C64" s="40"/>
      <c r="D64" s="40"/>
      <c r="E64" s="40"/>
      <c r="F64" s="40"/>
      <c r="G64" s="40"/>
      <c r="H64" s="40"/>
      <c r="I64" s="23"/>
      <c r="J64" s="23"/>
      <c r="K64" s="23"/>
    </row>
    <row r="65" spans="1:11" ht="12.75" customHeight="1">
      <c r="A65" s="23"/>
      <c r="B65" s="25"/>
      <c r="C65" s="25"/>
      <c r="D65" s="25"/>
      <c r="E65" s="25"/>
      <c r="F65" s="25"/>
      <c r="G65" s="25"/>
      <c r="H65" s="25"/>
      <c r="I65" s="23"/>
      <c r="J65" s="23"/>
      <c r="K65" s="23"/>
    </row>
    <row r="66" spans="1:11" ht="12.75" customHeight="1">
      <c r="A66" s="24" t="s">
        <v>115</v>
      </c>
      <c r="B66" s="23"/>
      <c r="C66" s="23"/>
      <c r="D66" s="23"/>
      <c r="E66" s="23"/>
      <c r="F66" s="23"/>
      <c r="G66" s="23"/>
      <c r="H66" s="23"/>
      <c r="I66" s="23"/>
      <c r="J66" s="23"/>
      <c r="K66" s="23"/>
    </row>
    <row r="67" spans="2:11" ht="59.25" customHeight="1">
      <c r="B67" s="93" t="s">
        <v>176</v>
      </c>
      <c r="C67" s="93"/>
      <c r="D67" s="93"/>
      <c r="E67" s="93"/>
      <c r="F67" s="93"/>
      <c r="G67" s="93"/>
      <c r="H67" s="93"/>
      <c r="I67" s="23"/>
      <c r="J67" s="23"/>
      <c r="K67" s="23"/>
    </row>
    <row r="68" spans="1:11" ht="12.75" customHeight="1">
      <c r="A68" s="23"/>
      <c r="B68" s="23"/>
      <c r="C68" s="23"/>
      <c r="D68" s="23"/>
      <c r="E68" s="23"/>
      <c r="F68" s="23"/>
      <c r="G68" s="23"/>
      <c r="H68" s="23"/>
      <c r="I68" s="23"/>
      <c r="J68" s="23"/>
      <c r="K68" s="23"/>
    </row>
    <row r="69" spans="1:11" ht="12.75" customHeight="1">
      <c r="A69" s="23"/>
      <c r="B69" s="23" t="s">
        <v>116</v>
      </c>
      <c r="C69" s="23"/>
      <c r="D69" s="23"/>
      <c r="E69" s="23"/>
      <c r="F69" s="23"/>
      <c r="G69" s="23"/>
      <c r="H69" s="23"/>
      <c r="I69" s="23"/>
      <c r="J69" s="23"/>
      <c r="K69" s="23"/>
    </row>
    <row r="70" spans="1:11" ht="12.75" customHeight="1">
      <c r="A70" s="23"/>
      <c r="B70" s="23" t="s">
        <v>117</v>
      </c>
      <c r="C70" s="23"/>
      <c r="D70" s="23"/>
      <c r="E70" s="23"/>
      <c r="F70" s="23"/>
      <c r="G70" s="23"/>
      <c r="H70" s="23"/>
      <c r="I70" s="23"/>
      <c r="J70" s="23"/>
      <c r="K70" s="23"/>
    </row>
    <row r="71" spans="1:11" ht="12.75" customHeight="1">
      <c r="A71" s="23"/>
      <c r="B71" s="23"/>
      <c r="C71" s="23"/>
      <c r="D71" s="23"/>
      <c r="E71" s="23"/>
      <c r="F71" s="23"/>
      <c r="G71" s="23"/>
      <c r="H71" s="23"/>
      <c r="I71" s="23"/>
      <c r="J71" s="23"/>
      <c r="K71" s="23"/>
    </row>
    <row r="72" spans="1:11" ht="12.75" customHeight="1">
      <c r="A72" s="24" t="s">
        <v>118</v>
      </c>
      <c r="B72" s="23"/>
      <c r="C72" s="23"/>
      <c r="D72" s="23"/>
      <c r="E72" s="23"/>
      <c r="F72" s="23"/>
      <c r="G72" s="23"/>
      <c r="H72" s="23"/>
      <c r="I72" s="23"/>
      <c r="J72" s="23"/>
      <c r="K72" s="23"/>
    </row>
    <row r="73" spans="2:11" ht="12.75" customHeight="1">
      <c r="B73" s="23" t="s">
        <v>119</v>
      </c>
      <c r="C73" s="23"/>
      <c r="D73" s="23"/>
      <c r="E73" s="23"/>
      <c r="F73" s="23"/>
      <c r="G73" s="23"/>
      <c r="H73" s="23"/>
      <c r="I73" s="23"/>
      <c r="J73" s="23"/>
      <c r="K73" s="23"/>
    </row>
    <row r="74" spans="1:11" ht="12.75" customHeight="1">
      <c r="A74" s="23"/>
      <c r="B74" s="23"/>
      <c r="C74" s="23"/>
      <c r="D74" s="23"/>
      <c r="E74" s="23"/>
      <c r="F74" s="23"/>
      <c r="G74" s="23"/>
      <c r="H74" s="23"/>
      <c r="I74" s="23"/>
      <c r="J74" s="23"/>
      <c r="K74" s="23"/>
    </row>
    <row r="75" spans="1:11" ht="12.75" customHeight="1">
      <c r="A75" s="23"/>
      <c r="B75" s="23"/>
      <c r="C75" s="23"/>
      <c r="D75" s="23"/>
      <c r="F75" s="23"/>
      <c r="G75" s="26" t="s">
        <v>120</v>
      </c>
      <c r="H75" s="26" t="s">
        <v>121</v>
      </c>
      <c r="I75" s="23"/>
      <c r="J75" s="23"/>
      <c r="K75" s="23"/>
    </row>
    <row r="76" spans="2:11" ht="12.75" customHeight="1">
      <c r="B76" s="23"/>
      <c r="C76" s="23"/>
      <c r="D76" s="23"/>
      <c r="F76" s="23"/>
      <c r="G76" s="26" t="s">
        <v>122</v>
      </c>
      <c r="H76" s="26" t="s">
        <v>123</v>
      </c>
      <c r="I76" s="23"/>
      <c r="J76" s="23"/>
      <c r="K76" s="23"/>
    </row>
    <row r="77" spans="1:11" ht="12.75" customHeight="1">
      <c r="A77" s="23"/>
      <c r="B77" s="23"/>
      <c r="C77" s="23"/>
      <c r="F77" s="27" t="s">
        <v>12</v>
      </c>
      <c r="G77" s="27" t="s">
        <v>124</v>
      </c>
      <c r="H77" s="27" t="s">
        <v>12</v>
      </c>
      <c r="I77" s="23"/>
      <c r="J77" s="23"/>
      <c r="K77" s="23"/>
    </row>
    <row r="78" spans="2:11" ht="12.75" customHeight="1">
      <c r="B78" s="23" t="s">
        <v>125</v>
      </c>
      <c r="C78" s="23"/>
      <c r="F78" s="41">
        <v>455744</v>
      </c>
      <c r="G78" s="42">
        <v>0</v>
      </c>
      <c r="H78" s="42">
        <v>0</v>
      </c>
      <c r="I78" s="23"/>
      <c r="J78" s="23"/>
      <c r="K78" s="23"/>
    </row>
    <row r="79" spans="2:11" ht="12.75" customHeight="1">
      <c r="B79" s="23"/>
      <c r="C79" s="23"/>
      <c r="F79" s="23"/>
      <c r="G79" s="23"/>
      <c r="H79" s="23"/>
      <c r="I79" s="23"/>
      <c r="J79" s="23"/>
      <c r="K79" s="23"/>
    </row>
    <row r="80" spans="2:11" ht="12.75" customHeight="1">
      <c r="B80" s="23" t="s">
        <v>126</v>
      </c>
      <c r="C80" s="23"/>
      <c r="F80" s="41">
        <v>326816</v>
      </c>
      <c r="G80" s="41">
        <v>5500</v>
      </c>
      <c r="H80" s="41">
        <v>20887</v>
      </c>
      <c r="I80" s="23"/>
      <c r="J80" s="23"/>
      <c r="K80" s="23"/>
    </row>
    <row r="81" spans="1:11" ht="12.75" customHeight="1">
      <c r="A81" s="23"/>
      <c r="C81" s="23" t="s">
        <v>127</v>
      </c>
      <c r="F81" s="41">
        <v>43402</v>
      </c>
      <c r="G81" s="42">
        <v>0</v>
      </c>
      <c r="H81" s="42">
        <v>0</v>
      </c>
      <c r="I81" s="23"/>
      <c r="J81" s="23"/>
      <c r="K81" s="23"/>
    </row>
    <row r="82" spans="1:11" ht="12.75" customHeight="1">
      <c r="A82" s="23"/>
      <c r="B82" s="23"/>
      <c r="C82" s="23"/>
      <c r="F82" s="23"/>
      <c r="G82" s="23"/>
      <c r="H82" s="23"/>
      <c r="I82" s="23"/>
      <c r="J82" s="23"/>
      <c r="K82" s="23"/>
    </row>
    <row r="83" spans="2:11" ht="13.5" customHeight="1" thickBot="1">
      <c r="B83" s="23" t="s">
        <v>128</v>
      </c>
      <c r="C83" s="23"/>
      <c r="F83" s="43">
        <f>SUM(F78:F81)</f>
        <v>825962</v>
      </c>
      <c r="G83" s="43">
        <f>SUM(G78:G82)</f>
        <v>5500</v>
      </c>
      <c r="H83" s="43">
        <f>SUM(H78:H82)</f>
        <v>20887</v>
      </c>
      <c r="I83" s="23"/>
      <c r="J83" s="23"/>
      <c r="K83" s="23"/>
    </row>
    <row r="84" spans="1:11" ht="13.5" customHeight="1" thickTop="1">
      <c r="A84" s="23"/>
      <c r="B84" s="23"/>
      <c r="C84" s="23"/>
      <c r="D84" s="23"/>
      <c r="E84" s="23"/>
      <c r="F84" s="23"/>
      <c r="G84" s="23"/>
      <c r="H84" s="23"/>
      <c r="I84" s="23"/>
      <c r="J84" s="23"/>
      <c r="K84" s="23"/>
    </row>
    <row r="85" spans="1:11" ht="12.75" customHeight="1">
      <c r="A85" s="23"/>
      <c r="B85" s="23"/>
      <c r="C85" s="23"/>
      <c r="D85" s="23"/>
      <c r="E85" s="23"/>
      <c r="F85" s="23"/>
      <c r="G85" s="23"/>
      <c r="H85" s="23"/>
      <c r="I85" s="23"/>
      <c r="J85" s="23"/>
      <c r="K85" s="23"/>
    </row>
    <row r="86" spans="1:11" ht="12.75" customHeight="1">
      <c r="A86" s="24" t="s">
        <v>129</v>
      </c>
      <c r="B86" s="23"/>
      <c r="C86" s="23"/>
      <c r="D86" s="23"/>
      <c r="E86" s="23"/>
      <c r="F86" s="23"/>
      <c r="G86" s="23"/>
      <c r="H86" s="23"/>
      <c r="I86" s="23"/>
      <c r="J86" s="23"/>
      <c r="K86" s="23"/>
    </row>
    <row r="87" spans="2:11" ht="12.75" customHeight="1">
      <c r="B87" s="23" t="s">
        <v>130</v>
      </c>
      <c r="C87" s="23"/>
      <c r="D87" s="23"/>
      <c r="E87" s="23"/>
      <c r="F87" s="23"/>
      <c r="G87" s="23"/>
      <c r="H87" s="23"/>
      <c r="I87" s="23"/>
      <c r="J87" s="23"/>
      <c r="K87" s="23"/>
    </row>
    <row r="88" spans="1:11" ht="12.75" customHeight="1">
      <c r="A88" s="23"/>
      <c r="B88" s="23"/>
      <c r="C88" s="23"/>
      <c r="D88" s="23"/>
      <c r="E88" s="23"/>
      <c r="F88" s="23"/>
      <c r="G88" s="23"/>
      <c r="H88" s="26" t="s">
        <v>12</v>
      </c>
      <c r="I88" s="23"/>
      <c r="J88" s="23"/>
      <c r="K88" s="23"/>
    </row>
    <row r="89" spans="1:11" ht="12.75" customHeight="1">
      <c r="A89" s="23"/>
      <c r="B89" s="23" t="s">
        <v>131</v>
      </c>
      <c r="C89" s="23"/>
      <c r="D89" s="23"/>
      <c r="E89" s="23"/>
      <c r="F89" s="23"/>
      <c r="G89" s="23"/>
      <c r="H89" s="44">
        <v>150027</v>
      </c>
      <c r="I89" s="23"/>
      <c r="J89" s="23"/>
      <c r="K89" s="23"/>
    </row>
    <row r="90" spans="1:11" ht="12.75" customHeight="1">
      <c r="A90" s="23"/>
      <c r="B90" s="23" t="s">
        <v>132</v>
      </c>
      <c r="C90" s="23"/>
      <c r="D90" s="23"/>
      <c r="E90" s="23"/>
      <c r="F90" s="23"/>
      <c r="G90" s="23"/>
      <c r="H90" s="44">
        <v>81078</v>
      </c>
      <c r="I90" s="23"/>
      <c r="J90" s="23"/>
      <c r="K90" s="23"/>
    </row>
    <row r="91" spans="1:11" ht="13.5" customHeight="1" thickBot="1">
      <c r="A91" s="23"/>
      <c r="B91" s="23"/>
      <c r="C91" s="23"/>
      <c r="D91" s="23"/>
      <c r="E91" s="23"/>
      <c r="F91" s="23"/>
      <c r="G91" s="23"/>
      <c r="H91" s="45">
        <f>SUM(H89:H90)</f>
        <v>231105</v>
      </c>
      <c r="I91" s="23"/>
      <c r="J91" s="23"/>
      <c r="K91" s="23"/>
    </row>
    <row r="92" spans="1:11" ht="13.5" customHeight="1" thickTop="1">
      <c r="A92" s="23"/>
      <c r="B92" s="23"/>
      <c r="C92" s="23"/>
      <c r="D92" s="23"/>
      <c r="E92" s="23"/>
      <c r="F92" s="23"/>
      <c r="G92" s="23"/>
      <c r="H92" s="23"/>
      <c r="I92" s="23"/>
      <c r="J92" s="23"/>
      <c r="K92" s="41"/>
    </row>
    <row r="93" spans="1:11" ht="12.75" customHeight="1">
      <c r="A93" s="24" t="s">
        <v>133</v>
      </c>
      <c r="B93" s="23"/>
      <c r="C93" s="23"/>
      <c r="D93" s="23"/>
      <c r="E93" s="23"/>
      <c r="F93" s="23"/>
      <c r="G93" s="23"/>
      <c r="H93" s="23"/>
      <c r="I93" s="23"/>
      <c r="J93" s="23"/>
      <c r="K93" s="23"/>
    </row>
    <row r="94" spans="2:11" ht="17.25" customHeight="1">
      <c r="B94" s="94" t="s">
        <v>134</v>
      </c>
      <c r="C94" s="94"/>
      <c r="D94" s="94"/>
      <c r="E94" s="94"/>
      <c r="F94" s="94"/>
      <c r="G94" s="94"/>
      <c r="H94" s="94"/>
      <c r="I94" s="23"/>
      <c r="J94" s="23"/>
      <c r="K94" s="23"/>
    </row>
    <row r="95" spans="1:11" ht="12.75" customHeight="1">
      <c r="A95" s="23"/>
      <c r="B95" s="23"/>
      <c r="C95" s="23"/>
      <c r="D95" s="23"/>
      <c r="E95" s="23"/>
      <c r="F95" s="23"/>
      <c r="G95" s="23"/>
      <c r="H95" s="23"/>
      <c r="I95" s="23"/>
      <c r="J95" s="23"/>
      <c r="K95" s="23"/>
    </row>
    <row r="96" spans="1:11" ht="17.25" customHeight="1">
      <c r="A96" s="24" t="s">
        <v>135</v>
      </c>
      <c r="B96" s="23"/>
      <c r="C96" s="23"/>
      <c r="D96" s="23"/>
      <c r="E96" s="23"/>
      <c r="F96" s="23"/>
      <c r="G96" s="23"/>
      <c r="H96" s="23"/>
      <c r="I96" s="23"/>
      <c r="J96" s="23"/>
      <c r="K96" s="23"/>
    </row>
    <row r="97" spans="1:11" ht="54" customHeight="1">
      <c r="A97" s="24"/>
      <c r="B97" s="101" t="s">
        <v>177</v>
      </c>
      <c r="C97" s="101"/>
      <c r="D97" s="101"/>
      <c r="E97" s="101"/>
      <c r="F97" s="101"/>
      <c r="G97" s="101"/>
      <c r="H97" s="101"/>
      <c r="I97" s="23"/>
      <c r="J97" s="23"/>
      <c r="K97" s="23"/>
    </row>
    <row r="98" spans="1:11" ht="12.75">
      <c r="A98" s="24"/>
      <c r="B98" s="23"/>
      <c r="C98" s="23"/>
      <c r="D98" s="23"/>
      <c r="E98" s="23"/>
      <c r="F98" s="23"/>
      <c r="G98" s="23"/>
      <c r="H98" s="23"/>
      <c r="I98" s="23"/>
      <c r="J98" s="23"/>
      <c r="K98" s="23"/>
    </row>
    <row r="99" spans="2:11" ht="51" customHeight="1">
      <c r="B99" s="94" t="s">
        <v>178</v>
      </c>
      <c r="C99" s="94"/>
      <c r="D99" s="94"/>
      <c r="E99" s="94"/>
      <c r="F99" s="94"/>
      <c r="G99" s="94"/>
      <c r="H99" s="94"/>
      <c r="I99" s="23"/>
      <c r="J99" s="23"/>
      <c r="K99" s="23"/>
    </row>
    <row r="100" spans="2:11" ht="9" customHeight="1">
      <c r="B100" s="23"/>
      <c r="C100" s="23"/>
      <c r="D100" s="23"/>
      <c r="E100" s="23"/>
      <c r="F100" s="23"/>
      <c r="G100" s="23"/>
      <c r="H100" s="23"/>
      <c r="I100" s="23"/>
      <c r="J100" s="23"/>
      <c r="K100" s="23"/>
    </row>
    <row r="101" spans="2:11" ht="93" customHeight="1">
      <c r="B101" s="98" t="s">
        <v>233</v>
      </c>
      <c r="C101" s="99"/>
      <c r="D101" s="99"/>
      <c r="E101" s="99"/>
      <c r="F101" s="99"/>
      <c r="G101" s="99"/>
      <c r="H101" s="99"/>
      <c r="I101" s="23"/>
      <c r="J101" s="23"/>
      <c r="K101" s="23"/>
    </row>
    <row r="102" spans="2:11" ht="9" customHeight="1">
      <c r="B102" s="23"/>
      <c r="C102" s="23"/>
      <c r="D102" s="23"/>
      <c r="E102" s="23"/>
      <c r="F102" s="23"/>
      <c r="G102" s="23"/>
      <c r="H102" s="23"/>
      <c r="I102" s="23"/>
      <c r="J102" s="23"/>
      <c r="K102" s="23"/>
    </row>
    <row r="103" spans="2:11" ht="17.25" customHeight="1">
      <c r="B103" s="94" t="s">
        <v>136</v>
      </c>
      <c r="C103" s="94"/>
      <c r="D103" s="94"/>
      <c r="E103" s="94"/>
      <c r="F103" s="94"/>
      <c r="G103" s="94"/>
      <c r="H103" s="94"/>
      <c r="I103" s="23"/>
      <c r="J103" s="23"/>
      <c r="K103" s="23"/>
    </row>
    <row r="104" spans="2:11" ht="12.75">
      <c r="B104" s="23"/>
      <c r="C104" s="23"/>
      <c r="D104" s="23"/>
      <c r="E104" s="23"/>
      <c r="F104" s="23"/>
      <c r="G104" s="23"/>
      <c r="H104" s="23"/>
      <c r="I104" s="23"/>
      <c r="J104" s="23"/>
      <c r="K104" s="23"/>
    </row>
    <row r="105" spans="1:11" ht="12.75">
      <c r="A105" s="24" t="s">
        <v>137</v>
      </c>
      <c r="B105" s="23"/>
      <c r="C105" s="23"/>
      <c r="D105" s="23"/>
      <c r="E105" s="23"/>
      <c r="F105" s="23"/>
      <c r="G105" s="23"/>
      <c r="H105" s="23"/>
      <c r="I105" s="23"/>
      <c r="J105" s="23"/>
      <c r="K105" s="23"/>
    </row>
    <row r="106" spans="1:11" ht="12.75">
      <c r="A106" s="23"/>
      <c r="B106" s="23"/>
      <c r="C106" s="23"/>
      <c r="D106" s="23"/>
      <c r="E106" s="23"/>
      <c r="F106" s="23"/>
      <c r="G106" s="23"/>
      <c r="H106" s="23"/>
      <c r="I106" s="23"/>
      <c r="J106" s="23"/>
      <c r="K106" s="23"/>
    </row>
    <row r="107" spans="2:11" ht="12.75">
      <c r="B107" s="22" t="s">
        <v>138</v>
      </c>
      <c r="E107" s="23"/>
      <c r="F107" s="26" t="s">
        <v>139</v>
      </c>
      <c r="G107" s="26" t="s">
        <v>140</v>
      </c>
      <c r="I107" s="23"/>
      <c r="J107" s="23"/>
      <c r="K107" s="23"/>
    </row>
    <row r="108" spans="1:11" ht="12.75">
      <c r="A108" s="23"/>
      <c r="B108" s="23"/>
      <c r="E108" s="26" t="s">
        <v>14</v>
      </c>
      <c r="F108" s="26" t="s">
        <v>141</v>
      </c>
      <c r="G108" s="26" t="s">
        <v>142</v>
      </c>
      <c r="I108" s="23"/>
      <c r="J108" s="23"/>
      <c r="K108" s="23"/>
    </row>
    <row r="109" spans="1:11" ht="12.75">
      <c r="A109" s="23"/>
      <c r="B109" s="23"/>
      <c r="E109" s="26" t="s">
        <v>12</v>
      </c>
      <c r="F109" s="26" t="s">
        <v>12</v>
      </c>
      <c r="G109" s="26" t="s">
        <v>12</v>
      </c>
      <c r="I109" s="23"/>
      <c r="J109" s="23"/>
      <c r="K109" s="23"/>
    </row>
    <row r="110" spans="2:11" ht="12.75">
      <c r="B110" s="23" t="s">
        <v>143</v>
      </c>
      <c r="E110" s="13">
        <v>358284.545</v>
      </c>
      <c r="F110" s="13">
        <v>170933.25611000002</v>
      </c>
      <c r="G110" s="13">
        <v>5530.539000000001</v>
      </c>
      <c r="I110" s="23"/>
      <c r="J110" s="23"/>
      <c r="K110" s="23"/>
    </row>
    <row r="111" spans="2:11" ht="12.75">
      <c r="B111" s="23" t="s">
        <v>144</v>
      </c>
      <c r="E111" s="13">
        <v>106337.033</v>
      </c>
      <c r="F111" s="13">
        <v>1397539.951</v>
      </c>
      <c r="G111" s="13">
        <v>62802.168</v>
      </c>
      <c r="I111" s="23"/>
      <c r="J111" s="23"/>
      <c r="K111" s="23"/>
    </row>
    <row r="112" spans="2:11" ht="12.75">
      <c r="B112" s="23" t="s">
        <v>145</v>
      </c>
      <c r="E112" s="13">
        <v>308.615</v>
      </c>
      <c r="F112" s="44">
        <v>138984.09368000002</v>
      </c>
      <c r="G112" s="13">
        <v>-3448.68</v>
      </c>
      <c r="I112" s="23"/>
      <c r="J112" s="23"/>
      <c r="K112" s="23"/>
    </row>
    <row r="113" spans="2:11" ht="12.75">
      <c r="B113" s="23" t="s">
        <v>146</v>
      </c>
      <c r="E113" s="13">
        <v>2263.4439999999995</v>
      </c>
      <c r="F113" s="13">
        <v>424306.79922000004</v>
      </c>
      <c r="G113" s="13">
        <v>-18290.057</v>
      </c>
      <c r="I113" s="23"/>
      <c r="J113" s="23"/>
      <c r="K113" s="23"/>
    </row>
    <row r="114" spans="2:11" ht="12.75">
      <c r="B114" s="23" t="s">
        <v>147</v>
      </c>
      <c r="E114" s="13">
        <v>0</v>
      </c>
      <c r="F114" s="13">
        <v>20918.533</v>
      </c>
      <c r="G114" s="46">
        <v>0</v>
      </c>
      <c r="I114" s="23"/>
      <c r="J114" s="23"/>
      <c r="K114" s="23"/>
    </row>
    <row r="115" spans="1:11" ht="12.75">
      <c r="A115" s="23"/>
      <c r="B115" s="23"/>
      <c r="E115" s="47">
        <f>SUM(E110:E114)</f>
        <v>467193.637</v>
      </c>
      <c r="F115" s="47">
        <f>SUM(F110:F114)</f>
        <v>2152682.6330099995</v>
      </c>
      <c r="G115" s="28">
        <f>SUM(G110:G114)</f>
        <v>46593.969999999994</v>
      </c>
      <c r="I115" s="23"/>
      <c r="J115" s="23"/>
      <c r="K115" s="23"/>
    </row>
    <row r="116" spans="1:11" ht="12.75">
      <c r="A116" s="23"/>
      <c r="B116" s="24" t="s">
        <v>148</v>
      </c>
      <c r="E116" s="48"/>
      <c r="F116" s="30"/>
      <c r="G116" s="23"/>
      <c r="H116" s="23"/>
      <c r="I116" s="23"/>
      <c r="J116" s="23"/>
      <c r="K116" s="23"/>
    </row>
    <row r="117" spans="1:11" ht="12.75">
      <c r="A117" s="23"/>
      <c r="B117" s="23" t="s">
        <v>143</v>
      </c>
      <c r="E117" s="48"/>
      <c r="F117" s="30"/>
      <c r="G117" s="13">
        <v>18214.5</v>
      </c>
      <c r="H117" s="23"/>
      <c r="I117" s="23"/>
      <c r="J117" s="23"/>
      <c r="K117" s="23"/>
    </row>
    <row r="118" spans="1:11" ht="12.75">
      <c r="A118" s="23"/>
      <c r="B118" s="23" t="s">
        <v>144</v>
      </c>
      <c r="E118" s="48"/>
      <c r="F118" s="30"/>
      <c r="G118" s="13">
        <v>7030.707</v>
      </c>
      <c r="H118" s="23"/>
      <c r="I118" s="23"/>
      <c r="J118" s="23"/>
      <c r="K118" s="23"/>
    </row>
    <row r="119" spans="1:11" ht="12.75">
      <c r="A119" s="23"/>
      <c r="B119" s="23" t="s">
        <v>145</v>
      </c>
      <c r="E119" s="48"/>
      <c r="F119" s="30"/>
      <c r="G119" s="13">
        <v>1373.108</v>
      </c>
      <c r="H119" s="23"/>
      <c r="I119" s="23"/>
      <c r="J119" s="23"/>
      <c r="K119" s="23"/>
    </row>
    <row r="120" spans="1:11" ht="12.75">
      <c r="A120" s="23"/>
      <c r="B120" s="23" t="s">
        <v>147</v>
      </c>
      <c r="E120" s="48"/>
      <c r="F120" s="28"/>
      <c r="G120" s="13">
        <v>14400.105</v>
      </c>
      <c r="H120" s="23"/>
      <c r="I120" s="23"/>
      <c r="J120" s="23"/>
      <c r="K120" s="23"/>
    </row>
    <row r="121" spans="1:11" ht="13.5" thickBot="1">
      <c r="A121" s="23"/>
      <c r="B121" s="23"/>
      <c r="E121" s="49"/>
      <c r="F121" s="49"/>
      <c r="G121" s="45">
        <f>SUM(G115:G120)</f>
        <v>87612.38999999998</v>
      </c>
      <c r="H121" s="23"/>
      <c r="I121" s="23"/>
      <c r="J121" s="23"/>
      <c r="K121" s="23"/>
    </row>
    <row r="122" spans="1:11" ht="13.5" thickTop="1">
      <c r="A122" s="23"/>
      <c r="B122" s="23"/>
      <c r="F122" s="23"/>
      <c r="G122" s="23"/>
      <c r="H122" s="23"/>
      <c r="I122" s="23"/>
      <c r="J122" s="23"/>
      <c r="K122" s="23"/>
    </row>
    <row r="123" spans="1:11" ht="12.75" customHeight="1" hidden="1">
      <c r="A123" s="23"/>
      <c r="B123" s="24" t="s">
        <v>149</v>
      </c>
      <c r="F123" s="23"/>
      <c r="G123" s="13"/>
      <c r="H123" s="23"/>
      <c r="I123" s="23"/>
      <c r="J123" s="23"/>
      <c r="K123" s="23"/>
    </row>
    <row r="124" spans="1:11" ht="12.75" customHeight="1" hidden="1">
      <c r="A124" s="23"/>
      <c r="B124" s="23" t="s">
        <v>143</v>
      </c>
      <c r="F124" s="23"/>
      <c r="G124" s="13">
        <f>+'[1]NTTFS_311201'!D25/1000</f>
        <v>-6108.373</v>
      </c>
      <c r="H124" s="23"/>
      <c r="I124" s="23"/>
      <c r="J124" s="23"/>
      <c r="K124" s="23"/>
    </row>
    <row r="125" spans="1:11" ht="12.75" customHeight="1" hidden="1">
      <c r="A125" s="23"/>
      <c r="B125" s="23" t="s">
        <v>144</v>
      </c>
      <c r="F125" s="23"/>
      <c r="G125" s="13">
        <f>+'[1]NTTFS_311201'!G25/1000</f>
        <v>-1580.67</v>
      </c>
      <c r="H125" s="23"/>
      <c r="I125" s="23"/>
      <c r="J125" s="23"/>
      <c r="K125" s="23"/>
    </row>
    <row r="126" spans="1:11" ht="12.75" customHeight="1" hidden="1">
      <c r="A126" s="23"/>
      <c r="B126" s="23" t="s">
        <v>145</v>
      </c>
      <c r="F126" s="23"/>
      <c r="G126" s="13">
        <f>+'[1]NTTFS_311201'!E25/1000</f>
        <v>-362.911</v>
      </c>
      <c r="H126" s="23"/>
      <c r="I126" s="23"/>
      <c r="J126" s="23"/>
      <c r="K126" s="23"/>
    </row>
    <row r="127" spans="1:11" ht="12.75" customHeight="1" hidden="1">
      <c r="A127" s="23"/>
      <c r="B127" s="23" t="s">
        <v>146</v>
      </c>
      <c r="F127" s="23"/>
      <c r="G127" s="13">
        <f>+'[1]NTTFS_311201'!F25/1000+'[1]NTTFS_311201'!I25/1000</f>
        <v>-8668.686000000002</v>
      </c>
      <c r="H127" s="23"/>
      <c r="I127" s="23"/>
      <c r="J127" s="23"/>
      <c r="K127" s="23"/>
    </row>
    <row r="128" spans="1:11" ht="12.75" customHeight="1" hidden="1">
      <c r="A128" s="23"/>
      <c r="B128" s="23"/>
      <c r="F128" s="23"/>
      <c r="G128" s="13"/>
      <c r="H128" s="23"/>
      <c r="I128" s="23"/>
      <c r="J128" s="23"/>
      <c r="K128" s="23"/>
    </row>
    <row r="129" spans="1:11" ht="12.75" customHeight="1" hidden="1">
      <c r="A129" s="23"/>
      <c r="B129" s="24" t="s">
        <v>150</v>
      </c>
      <c r="F129" s="23"/>
      <c r="G129" s="13"/>
      <c r="H129" s="23"/>
      <c r="I129" s="23"/>
      <c r="J129" s="23"/>
      <c r="K129" s="23"/>
    </row>
    <row r="130" spans="1:11" ht="12.75" customHeight="1" hidden="1">
      <c r="A130" s="23"/>
      <c r="B130" s="23" t="s">
        <v>143</v>
      </c>
      <c r="F130" s="23"/>
      <c r="G130" s="13">
        <f>+'[1]NTTFS_311201'!D26/1000</f>
        <v>-2512.615</v>
      </c>
      <c r="H130" s="23"/>
      <c r="I130" s="23"/>
      <c r="J130" s="23"/>
      <c r="K130" s="23"/>
    </row>
    <row r="131" spans="1:11" ht="12.75" customHeight="1" hidden="1">
      <c r="A131" s="23"/>
      <c r="B131" s="23" t="s">
        <v>144</v>
      </c>
      <c r="F131" s="23"/>
      <c r="G131" s="13">
        <f>+'[1]NTTFS_311201'!G26/1000-'[1]CPL'!S22/1000</f>
        <v>-12505.866</v>
      </c>
      <c r="H131" s="23"/>
      <c r="I131" s="23"/>
      <c r="J131" s="23"/>
      <c r="K131" s="23"/>
    </row>
    <row r="132" spans="1:11" ht="12.75" customHeight="1" hidden="1">
      <c r="A132" s="23"/>
      <c r="B132" s="23" t="s">
        <v>145</v>
      </c>
      <c r="F132" s="23"/>
      <c r="G132" s="13">
        <f>+'[1]NTTFS_311201'!E26/1000</f>
        <v>-3175.363</v>
      </c>
      <c r="H132" s="23"/>
      <c r="I132" s="23"/>
      <c r="J132" s="23"/>
      <c r="K132" s="23"/>
    </row>
    <row r="133" spans="1:11" ht="12.75" customHeight="1" hidden="1">
      <c r="A133" s="23"/>
      <c r="B133" s="23" t="s">
        <v>146</v>
      </c>
      <c r="F133" s="23"/>
      <c r="G133" s="13">
        <f>+'[1]NTTFS_311201'!F26/1000</f>
        <v>-34.626</v>
      </c>
      <c r="H133" s="23"/>
      <c r="I133" s="23"/>
      <c r="J133" s="23"/>
      <c r="K133" s="23"/>
    </row>
    <row r="134" spans="1:11" ht="12.75" customHeight="1" hidden="1">
      <c r="A134" s="23"/>
      <c r="B134" s="24" t="s">
        <v>151</v>
      </c>
      <c r="F134" s="23"/>
      <c r="G134" s="13"/>
      <c r="H134" s="23"/>
      <c r="I134" s="23"/>
      <c r="J134" s="23"/>
      <c r="K134" s="23"/>
    </row>
    <row r="135" spans="1:11" ht="12.75" customHeight="1" hidden="1">
      <c r="A135" s="23"/>
      <c r="B135" s="23" t="s">
        <v>143</v>
      </c>
      <c r="F135" s="23"/>
      <c r="G135" s="13">
        <f>-'[1]CPL'!S26/1000</f>
        <v>-781.478</v>
      </c>
      <c r="H135" s="23"/>
      <c r="I135" s="23"/>
      <c r="J135" s="23"/>
      <c r="K135" s="23"/>
    </row>
    <row r="136" spans="1:11" ht="12.75" customHeight="1" hidden="1">
      <c r="A136" s="23"/>
      <c r="B136" s="23"/>
      <c r="F136" s="23"/>
      <c r="G136" s="13"/>
      <c r="H136" s="23"/>
      <c r="I136" s="23"/>
      <c r="J136" s="23"/>
      <c r="K136" s="23"/>
    </row>
    <row r="137" spans="1:11" ht="13.5" customHeight="1" hidden="1" thickBot="1">
      <c r="A137" s="23"/>
      <c r="B137" s="23"/>
      <c r="C137" s="23"/>
      <c r="D137" s="23"/>
      <c r="E137" s="23"/>
      <c r="F137" s="23"/>
      <c r="G137" s="45">
        <f>+G121</f>
        <v>87612.38999999998</v>
      </c>
      <c r="H137" s="23"/>
      <c r="I137" s="23"/>
      <c r="J137" s="23"/>
      <c r="K137" s="23"/>
    </row>
    <row r="138" spans="1:11" ht="12.75">
      <c r="A138" s="23"/>
      <c r="B138" s="23"/>
      <c r="C138" s="23"/>
      <c r="D138" s="23"/>
      <c r="E138" s="23"/>
      <c r="F138" s="23"/>
      <c r="G138" s="23"/>
      <c r="H138" s="23"/>
      <c r="I138" s="23"/>
      <c r="J138" s="23"/>
      <c r="K138" s="23"/>
    </row>
    <row r="139" spans="1:11" ht="12.75">
      <c r="A139" s="24" t="s">
        <v>152</v>
      </c>
      <c r="B139" s="23"/>
      <c r="C139" s="23"/>
      <c r="D139" s="23"/>
      <c r="E139" s="23"/>
      <c r="F139" s="23"/>
      <c r="G139" s="23"/>
      <c r="H139" s="23"/>
      <c r="I139" s="23"/>
      <c r="J139" s="23"/>
      <c r="K139" s="23"/>
    </row>
    <row r="140" spans="1:11" ht="47.25" customHeight="1">
      <c r="A140" s="24"/>
      <c r="B140" s="92" t="s">
        <v>179</v>
      </c>
      <c r="C140" s="92"/>
      <c r="D140" s="92"/>
      <c r="E140" s="92"/>
      <c r="F140" s="92"/>
      <c r="G140" s="92"/>
      <c r="H140" s="92"/>
      <c r="I140" s="23"/>
      <c r="J140" s="23"/>
      <c r="K140" s="23"/>
    </row>
    <row r="141" spans="1:11" ht="12.75">
      <c r="A141" s="23"/>
      <c r="B141" s="23"/>
      <c r="C141" s="23"/>
      <c r="D141" s="23"/>
      <c r="E141" s="23"/>
      <c r="F141" s="23"/>
      <c r="G141" s="23"/>
      <c r="H141" s="23"/>
      <c r="I141" s="23"/>
      <c r="J141" s="23"/>
      <c r="K141" s="23"/>
    </row>
    <row r="142" spans="1:11" ht="12.75">
      <c r="A142" s="24" t="s">
        <v>153</v>
      </c>
      <c r="C142" s="23"/>
      <c r="D142" s="23"/>
      <c r="E142" s="23"/>
      <c r="F142" s="23"/>
      <c r="G142" s="23"/>
      <c r="H142" s="23"/>
      <c r="I142" s="23"/>
      <c r="J142" s="23"/>
      <c r="K142" s="23"/>
    </row>
    <row r="143" spans="1:11" ht="75" customHeight="1">
      <c r="A143" s="24"/>
      <c r="B143" s="92" t="s">
        <v>180</v>
      </c>
      <c r="C143" s="92"/>
      <c r="D143" s="92"/>
      <c r="E143" s="92"/>
      <c r="F143" s="92"/>
      <c r="G143" s="92"/>
      <c r="H143" s="92"/>
      <c r="I143" s="23"/>
      <c r="J143" s="23"/>
      <c r="K143" s="23"/>
    </row>
    <row r="144" spans="1:11" ht="12.75">
      <c r="A144" s="23"/>
      <c r="B144" s="23"/>
      <c r="C144" s="23"/>
      <c r="D144" s="23"/>
      <c r="E144" s="23"/>
      <c r="F144" s="23"/>
      <c r="G144" s="23"/>
      <c r="H144" s="23"/>
      <c r="I144" s="23"/>
      <c r="J144" s="23"/>
      <c r="K144" s="23"/>
    </row>
    <row r="145" spans="1:11" ht="12.75">
      <c r="A145" s="23"/>
      <c r="B145" s="23"/>
      <c r="C145" s="23"/>
      <c r="D145" s="23"/>
      <c r="E145" s="23"/>
      <c r="F145" s="23"/>
      <c r="G145" s="23"/>
      <c r="H145" s="23"/>
      <c r="I145" s="23"/>
      <c r="J145" s="23"/>
      <c r="K145" s="23"/>
    </row>
    <row r="146" spans="1:11" ht="12.75">
      <c r="A146" s="24" t="s">
        <v>154</v>
      </c>
      <c r="B146" s="23"/>
      <c r="C146" s="23"/>
      <c r="D146" s="23"/>
      <c r="E146" s="23"/>
      <c r="F146" s="23"/>
      <c r="G146" s="23"/>
      <c r="H146" s="23"/>
      <c r="I146" s="23"/>
      <c r="J146" s="23"/>
      <c r="K146" s="23"/>
    </row>
    <row r="147" spans="2:11" ht="12.75">
      <c r="B147" s="23" t="s">
        <v>155</v>
      </c>
      <c r="C147" s="23"/>
      <c r="D147" s="23"/>
      <c r="E147" s="23"/>
      <c r="F147" s="23"/>
      <c r="G147" s="23"/>
      <c r="H147" s="23"/>
      <c r="I147" s="23"/>
      <c r="J147" s="23"/>
      <c r="K147" s="23"/>
    </row>
    <row r="148" spans="1:11" ht="12.75">
      <c r="A148" s="23"/>
      <c r="B148" s="23"/>
      <c r="C148" s="23"/>
      <c r="D148" s="23"/>
      <c r="E148" s="23"/>
      <c r="F148" s="23"/>
      <c r="G148" s="23"/>
      <c r="H148" s="23"/>
      <c r="I148" s="23"/>
      <c r="J148" s="23"/>
      <c r="K148" s="23"/>
    </row>
    <row r="149" spans="1:11" ht="12.75">
      <c r="A149" s="24" t="s">
        <v>156</v>
      </c>
      <c r="B149" s="23"/>
      <c r="C149" s="23"/>
      <c r="D149" s="23"/>
      <c r="E149" s="23"/>
      <c r="F149" s="23"/>
      <c r="G149" s="23"/>
      <c r="H149" s="23"/>
      <c r="I149" s="23"/>
      <c r="J149" s="23"/>
      <c r="K149" s="23"/>
    </row>
    <row r="150" spans="1:11" ht="42" customHeight="1">
      <c r="A150" s="24"/>
      <c r="B150" s="92" t="s">
        <v>181</v>
      </c>
      <c r="C150" s="92"/>
      <c r="D150" s="92"/>
      <c r="E150" s="92"/>
      <c r="F150" s="92"/>
      <c r="G150" s="92"/>
      <c r="H150" s="92"/>
      <c r="I150" s="23"/>
      <c r="J150" s="23"/>
      <c r="K150" s="23"/>
    </row>
    <row r="151" spans="1:11" ht="12.75">
      <c r="A151" s="23"/>
      <c r="B151" s="23"/>
      <c r="C151" s="23"/>
      <c r="D151" s="23"/>
      <c r="E151" s="23"/>
      <c r="F151" s="23"/>
      <c r="G151" s="23"/>
      <c r="H151" s="23"/>
      <c r="I151" s="23"/>
      <c r="J151" s="23"/>
      <c r="K151" s="23"/>
    </row>
    <row r="152" spans="1:11" ht="12.75">
      <c r="A152" s="24" t="s">
        <v>157</v>
      </c>
      <c r="B152" s="23"/>
      <c r="C152" s="23"/>
      <c r="D152" s="23"/>
      <c r="E152" s="23"/>
      <c r="F152" s="23"/>
      <c r="G152" s="23"/>
      <c r="H152" s="23"/>
      <c r="I152" s="23"/>
      <c r="J152" s="23"/>
      <c r="K152" s="23"/>
    </row>
    <row r="153" spans="2:11" ht="12.75">
      <c r="B153" s="23" t="s">
        <v>158</v>
      </c>
      <c r="C153" s="23"/>
      <c r="D153" s="23"/>
      <c r="E153" s="23"/>
      <c r="F153" s="23"/>
      <c r="G153" s="23"/>
      <c r="H153" s="23"/>
      <c r="I153" s="23"/>
      <c r="J153" s="23"/>
      <c r="K153" s="23"/>
    </row>
    <row r="154" spans="1:11" ht="12.75">
      <c r="A154" s="23"/>
      <c r="B154" s="23"/>
      <c r="C154" s="23"/>
      <c r="D154" s="23"/>
      <c r="E154" s="23"/>
      <c r="F154" s="23"/>
      <c r="G154" s="23"/>
      <c r="H154" s="23"/>
      <c r="I154" s="23"/>
      <c r="J154" s="23"/>
      <c r="K154" s="23"/>
    </row>
    <row r="155" spans="1:11" ht="12.75">
      <c r="A155" s="24" t="s">
        <v>159</v>
      </c>
      <c r="B155" s="23"/>
      <c r="C155" s="23"/>
      <c r="D155" s="23"/>
      <c r="E155" s="23"/>
      <c r="F155" s="23"/>
      <c r="G155" s="23"/>
      <c r="H155" s="23"/>
      <c r="I155" s="23"/>
      <c r="J155" s="23"/>
      <c r="K155" s="23"/>
    </row>
    <row r="156" spans="2:11" ht="12.75" customHeight="1" hidden="1">
      <c r="B156" s="23" t="s">
        <v>158</v>
      </c>
      <c r="C156" s="23"/>
      <c r="D156" s="23"/>
      <c r="E156" s="23"/>
      <c r="F156" s="23"/>
      <c r="G156" s="23"/>
      <c r="H156" s="23"/>
      <c r="I156" s="23"/>
      <c r="J156" s="23"/>
      <c r="K156" s="23"/>
    </row>
    <row r="157" spans="2:11" ht="40.5" customHeight="1" hidden="1">
      <c r="B157" s="93" t="s">
        <v>160</v>
      </c>
      <c r="C157" s="93"/>
      <c r="D157" s="93"/>
      <c r="E157" s="93"/>
      <c r="F157" s="93"/>
      <c r="G157" s="93"/>
      <c r="H157" s="93"/>
      <c r="I157" s="23"/>
      <c r="J157" s="23"/>
      <c r="K157" s="23"/>
    </row>
    <row r="158" spans="1:11" ht="30" customHeight="1">
      <c r="A158" s="23"/>
      <c r="B158" s="91" t="s">
        <v>161</v>
      </c>
      <c r="C158" s="91"/>
      <c r="D158" s="91"/>
      <c r="E158" s="91"/>
      <c r="F158" s="91"/>
      <c r="G158" s="91"/>
      <c r="H158" s="91"/>
      <c r="I158" s="23"/>
      <c r="J158" s="23"/>
      <c r="K158" s="23"/>
    </row>
    <row r="160" spans="1:11" ht="12.75">
      <c r="A160" s="24" t="s">
        <v>162</v>
      </c>
      <c r="B160" s="23"/>
      <c r="C160" s="23"/>
      <c r="D160" s="23"/>
      <c r="E160" s="23"/>
      <c r="F160" s="23"/>
      <c r="G160" s="23"/>
      <c r="H160" s="23"/>
      <c r="I160" s="23"/>
      <c r="J160" s="23"/>
      <c r="K160" s="23"/>
    </row>
    <row r="161" spans="2:11" ht="12.75" customHeight="1" hidden="1">
      <c r="B161" s="23" t="s">
        <v>158</v>
      </c>
      <c r="C161" s="23"/>
      <c r="D161" s="23"/>
      <c r="E161" s="23"/>
      <c r="F161" s="23"/>
      <c r="G161" s="23"/>
      <c r="H161" s="23"/>
      <c r="I161" s="23"/>
      <c r="J161" s="23"/>
      <c r="K161" s="23"/>
    </row>
    <row r="162" spans="2:11" ht="40.5" customHeight="1" hidden="1">
      <c r="B162" s="93" t="s">
        <v>160</v>
      </c>
      <c r="C162" s="93"/>
      <c r="D162" s="93"/>
      <c r="E162" s="93"/>
      <c r="F162" s="93"/>
      <c r="G162" s="93"/>
      <c r="H162" s="93"/>
      <c r="I162" s="23"/>
      <c r="J162" s="23"/>
      <c r="K162" s="23"/>
    </row>
    <row r="163" spans="1:11" ht="63.75" customHeight="1">
      <c r="A163" s="23"/>
      <c r="B163" s="92" t="s">
        <v>182</v>
      </c>
      <c r="C163" s="92"/>
      <c r="D163" s="92"/>
      <c r="E163" s="92"/>
      <c r="F163" s="92"/>
      <c r="G163" s="92"/>
      <c r="H163" s="92"/>
      <c r="I163" s="23"/>
      <c r="J163" s="23"/>
      <c r="K163" s="23"/>
    </row>
    <row r="164" spans="1:11" ht="16.5" customHeight="1">
      <c r="A164" s="23"/>
      <c r="B164" s="50"/>
      <c r="C164" s="50"/>
      <c r="D164" s="50"/>
      <c r="E164" s="50"/>
      <c r="F164" s="50"/>
      <c r="G164" s="50"/>
      <c r="H164" s="50"/>
      <c r="I164" s="23"/>
      <c r="J164" s="23"/>
      <c r="K164" s="23"/>
    </row>
    <row r="165" spans="2:8" ht="12.75">
      <c r="B165" s="51" t="s">
        <v>163</v>
      </c>
      <c r="C165" s="52"/>
      <c r="D165" s="52"/>
      <c r="E165" s="52"/>
      <c r="F165" s="53"/>
      <c r="G165" s="54"/>
      <c r="H165" s="54"/>
    </row>
    <row r="166" spans="2:8" ht="12.75">
      <c r="B166" s="52" t="s">
        <v>164</v>
      </c>
      <c r="C166" s="52"/>
      <c r="D166" s="52"/>
      <c r="E166" s="52"/>
      <c r="F166" s="54"/>
      <c r="G166" s="53">
        <v>69692</v>
      </c>
      <c r="H166" s="54"/>
    </row>
    <row r="167" spans="2:8" ht="12.75">
      <c r="B167" s="52" t="s">
        <v>165</v>
      </c>
      <c r="C167" s="52"/>
      <c r="D167" s="52"/>
      <c r="E167" s="52"/>
      <c r="F167" s="54"/>
      <c r="G167" s="55">
        <v>-25768</v>
      </c>
      <c r="H167" s="54"/>
    </row>
    <row r="168" spans="2:8" ht="13.5" thickBot="1">
      <c r="B168" s="52" t="s">
        <v>166</v>
      </c>
      <c r="C168" s="52"/>
      <c r="D168" s="52"/>
      <c r="E168" s="52"/>
      <c r="F168" s="54"/>
      <c r="G168" s="56">
        <f>SUM(G166:G167)</f>
        <v>43924</v>
      </c>
      <c r="H168" s="54"/>
    </row>
    <row r="169" spans="2:8" ht="13.5" thickTop="1">
      <c r="B169" s="52"/>
      <c r="C169" s="52"/>
      <c r="D169" s="52"/>
      <c r="E169" s="52"/>
      <c r="F169" s="54"/>
      <c r="G169" s="57"/>
      <c r="H169" s="54"/>
    </row>
    <row r="170" spans="2:8" ht="12.75">
      <c r="B170" s="52"/>
      <c r="C170" s="52"/>
      <c r="D170" s="52"/>
      <c r="E170" s="52"/>
      <c r="F170" s="54"/>
      <c r="G170" s="53"/>
      <c r="H170" s="54"/>
    </row>
    <row r="171" spans="2:8" ht="12.75">
      <c r="B171" s="51" t="s">
        <v>167</v>
      </c>
      <c r="C171" s="52"/>
      <c r="D171" s="52"/>
      <c r="E171" s="52"/>
      <c r="F171" s="54"/>
      <c r="G171" s="53"/>
      <c r="H171" s="54"/>
    </row>
    <row r="172" spans="2:8" ht="12.75">
      <c r="B172" s="52" t="s">
        <v>168</v>
      </c>
      <c r="C172" s="52"/>
      <c r="D172" s="52"/>
      <c r="E172" s="52"/>
      <c r="F172" s="54"/>
      <c r="G172" s="53">
        <v>284951</v>
      </c>
      <c r="H172" s="54"/>
    </row>
    <row r="173" spans="2:8" ht="12.75">
      <c r="B173" s="52" t="s">
        <v>169</v>
      </c>
      <c r="C173" s="52"/>
      <c r="D173" s="52"/>
      <c r="E173" s="52"/>
      <c r="F173" s="54"/>
      <c r="G173" s="55">
        <v>-101010</v>
      </c>
      <c r="H173" s="54"/>
    </row>
    <row r="174" spans="2:8" ht="13.5" thickBot="1">
      <c r="B174" s="52" t="s">
        <v>170</v>
      </c>
      <c r="C174" s="52"/>
      <c r="D174" s="52"/>
      <c r="E174" s="52"/>
      <c r="F174" s="54"/>
      <c r="G174" s="56">
        <f>SUM(G172:G173)</f>
        <v>183941</v>
      </c>
      <c r="H174" s="54"/>
    </row>
    <row r="175" ht="13.5" thickTop="1"/>
  </sheetData>
  <mergeCells count="22">
    <mergeCell ref="B7:H7"/>
    <mergeCell ref="B51:H51"/>
    <mergeCell ref="B99:H99"/>
    <mergeCell ref="B55:H55"/>
    <mergeCell ref="B13:H13"/>
    <mergeCell ref="B57:H57"/>
    <mergeCell ref="B59:D59"/>
    <mergeCell ref="B60:H60"/>
    <mergeCell ref="B103:H103"/>
    <mergeCell ref="B67:H67"/>
    <mergeCell ref="B62:H62"/>
    <mergeCell ref="B94:H94"/>
    <mergeCell ref="B101:H101"/>
    <mergeCell ref="B63:H63"/>
    <mergeCell ref="B97:H97"/>
    <mergeCell ref="B158:H158"/>
    <mergeCell ref="B163:H163"/>
    <mergeCell ref="B162:H162"/>
    <mergeCell ref="B140:H140"/>
    <mergeCell ref="B143:H143"/>
    <mergeCell ref="B150:H150"/>
    <mergeCell ref="B157:H157"/>
  </mergeCells>
  <printOptions/>
  <pageMargins left="0.38" right="0.41" top="0.58" bottom="0.67" header="0.5" footer="0.5"/>
  <pageSetup horizontalDpi="600" verticalDpi="600" orientation="portrait" paperSize="9" scale="90" r:id="rId1"/>
  <rowBreaks count="3" manualBreakCount="3">
    <brk id="49" max="255" man="1"/>
    <brk id="85"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MTD CONSTRUCTION SDN BHD MTD</cp:lastModifiedBy>
  <cp:lastPrinted>2002-05-24T07:44:23Z</cp:lastPrinted>
  <dcterms:created xsi:type="dcterms:W3CDTF">2002-05-23T08:30:16Z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